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76" windowWidth="15480" windowHeight="10860" tabRatio="825" activeTab="0"/>
  </bookViews>
  <sheets>
    <sheet name="1399-1400" sheetId="1" r:id="rId1"/>
  </sheets>
  <definedNames/>
  <calcPr fullCalcOnLoad="1"/>
</workbook>
</file>

<file path=xl/sharedStrings.xml><?xml version="1.0" encoding="utf-8"?>
<sst xmlns="http://schemas.openxmlformats.org/spreadsheetml/2006/main" count="116" uniqueCount="77">
  <si>
    <t xml:space="preserve"> </t>
  </si>
  <si>
    <t xml:space="preserve">تخصیص  </t>
  </si>
  <si>
    <t xml:space="preserve">دریافتی از خزانه </t>
  </si>
  <si>
    <t xml:space="preserve">ابلاغی </t>
  </si>
  <si>
    <t xml:space="preserve">تخصیص </t>
  </si>
  <si>
    <t xml:space="preserve">عمرانی   اصلی </t>
  </si>
  <si>
    <t xml:space="preserve">عنوان </t>
  </si>
  <si>
    <t xml:space="preserve">شماره طبقه بندی </t>
  </si>
  <si>
    <t xml:space="preserve">نوع اعتبار </t>
  </si>
  <si>
    <t xml:space="preserve">قانون بودجه </t>
  </si>
  <si>
    <t>ارقام به میلیون ریال</t>
  </si>
  <si>
    <t xml:space="preserve">درصد تخصیص به ابلاغی </t>
  </si>
  <si>
    <t>هزینه ای اصلی</t>
  </si>
  <si>
    <t xml:space="preserve">قانون بودجه  </t>
  </si>
  <si>
    <t xml:space="preserve">لایحه بودجه </t>
  </si>
  <si>
    <t xml:space="preserve">سال 1399 </t>
  </si>
  <si>
    <t xml:space="preserve">سال 1400 </t>
  </si>
  <si>
    <r>
      <rPr>
        <b/>
        <sz val="12"/>
        <color indexed="8"/>
        <rFont val="B Nazanin"/>
        <family val="0"/>
      </rPr>
      <t xml:space="preserve">تخصیص </t>
    </r>
  </si>
  <si>
    <t>جمع اعتبار هزینه ای اصلی</t>
  </si>
  <si>
    <t xml:space="preserve">درصد تخصیص  </t>
  </si>
  <si>
    <t>استاني</t>
  </si>
  <si>
    <t>ابلاغی از سازمان</t>
  </si>
  <si>
    <t xml:space="preserve">سال 1401 </t>
  </si>
  <si>
    <t xml:space="preserve"> 1002074لا398    1304014لا102</t>
  </si>
  <si>
    <t>طرح تعمير وتجهیز ساختمانهای اداری استاندارد استان وطرح تعمیرو خريد تجهيزات آزمايشگاههاي اداره كل استاندارد</t>
  </si>
  <si>
    <t>تخصیص  استانی</t>
  </si>
  <si>
    <t>جمع استانی و ابلاغی</t>
  </si>
  <si>
    <t>درصد تخصیص</t>
  </si>
  <si>
    <t xml:space="preserve">    انتشار اطلاعات تفصیلی هزینه کرد سالانه دستگاه سال های 1399 و 1400 و 1401</t>
  </si>
  <si>
    <t>عنوان</t>
  </si>
  <si>
    <t>اعتبارات سال1401</t>
  </si>
  <si>
    <t>استانی</t>
  </si>
  <si>
    <t>ابلاغی</t>
  </si>
  <si>
    <t>جمع</t>
  </si>
  <si>
    <t>حقوق و مزاياي مستمر</t>
  </si>
  <si>
    <t>حقوق مشمول قانون كار</t>
  </si>
  <si>
    <t>حقوق سرباز</t>
  </si>
  <si>
    <t>عيدي</t>
  </si>
  <si>
    <t>اضافه كار رسمي و پيماني</t>
  </si>
  <si>
    <t>ماده 50</t>
  </si>
  <si>
    <t>حق التحقیق</t>
  </si>
  <si>
    <t>جمع فصل 1</t>
  </si>
  <si>
    <t>ماموريت داخلي كاركنان</t>
  </si>
  <si>
    <t>خدمات قراردادي اشخاص</t>
  </si>
  <si>
    <t>اضافه کار قراردادی</t>
  </si>
  <si>
    <t xml:space="preserve">ساير خدمات قراردادي </t>
  </si>
  <si>
    <t>حمل و نقل و ارتباطات</t>
  </si>
  <si>
    <t>ارتباط و مخابرات</t>
  </si>
  <si>
    <t>آب برق سوخت</t>
  </si>
  <si>
    <t>نگهداری و تعمیرات</t>
  </si>
  <si>
    <t xml:space="preserve">آموزش و ترويج و تدوین, پژوهش </t>
  </si>
  <si>
    <t>مواد و لوازم مصرف شدني</t>
  </si>
  <si>
    <t>پژوهش</t>
  </si>
  <si>
    <t>سايرفصل دوم(خريدنمونه وهزينه آزمون)</t>
  </si>
  <si>
    <t>جمع فصل 2</t>
  </si>
  <si>
    <t>بازنشستگي سهم بيمه دولت</t>
  </si>
  <si>
    <t>حق بيمه سهم كارفرما مشمول تامین اجتماعی</t>
  </si>
  <si>
    <t>بيمه خدمات درماني سهم دستگاه</t>
  </si>
  <si>
    <t xml:space="preserve">  کمک رفاهي</t>
  </si>
  <si>
    <t>جمع فصل 6</t>
  </si>
  <si>
    <t>ديون</t>
  </si>
  <si>
    <t>اجاره و كرايه</t>
  </si>
  <si>
    <t>ساير و عوارض فصل هفتم</t>
  </si>
  <si>
    <t>جمع فصل 7</t>
  </si>
  <si>
    <t>جمع كل</t>
  </si>
  <si>
    <t>هزینه کرد اعتبارات جاری</t>
  </si>
  <si>
    <t>اعتبارات سال1400</t>
  </si>
  <si>
    <t>حقوق و مزاياي مستمر و غیر مستمر کارمندان رسمی و پیمانی</t>
  </si>
  <si>
    <t>حقوق و مزاياي مستمرو غیر مستمر  کارکنان قراردادی</t>
  </si>
  <si>
    <t>حقوق نیروهای امریه</t>
  </si>
  <si>
    <t>حقوق نیروهای شرکتی</t>
  </si>
  <si>
    <t>سایر هزینه های جاری</t>
  </si>
  <si>
    <t xml:space="preserve">جمع کل </t>
  </si>
  <si>
    <t xml:space="preserve"> هزینه کرد اعتبارات تملک دارایی های سرمایه ای</t>
  </si>
  <si>
    <t>فصل اول تعمیر و توسعه ساختمان  اداری</t>
  </si>
  <si>
    <t>فصل دوم خرید تجهیزات اداری، رایانه ای، ماشین آلات و ...</t>
  </si>
  <si>
    <t>جمع کل (میلیون ریال)</t>
  </si>
</sst>
</file>

<file path=xl/styles.xml><?xml version="1.0" encoding="utf-8"?>
<styleSheet xmlns="http://schemas.openxmlformats.org/spreadsheetml/2006/main">
  <numFmts count="18">
    <numFmt numFmtId="5" formatCode="&quot;ريال&quot;\ #,##0_-;&quot;ريال&quot;\ #,##0\-"/>
    <numFmt numFmtId="6" formatCode="&quot;ريال&quot;\ #,##0_-;[Red]&quot;ريال&quot;\ #,##0\-"/>
    <numFmt numFmtId="7" formatCode="&quot;ريال&quot;\ #,##0.00_-;&quot;ريال&quot;\ #,##0.00\-"/>
    <numFmt numFmtId="8" formatCode="&quot;ريال&quot;\ #,##0.00_-;[Red]&quot;ريال&quot;\ #,##0.00\-"/>
    <numFmt numFmtId="42" formatCode="_-&quot;ريال&quot;\ * #,##0_-;_-&quot;ريال&quot;\ * #,##0\-;_-&quot;ريال&quot;\ * &quot;-&quot;_-;_-@_-"/>
    <numFmt numFmtId="41" formatCode="_-* #,##0_-;_-* #,##0\-;_-* &quot;-&quot;_-;_-@_-"/>
    <numFmt numFmtId="44" formatCode="_-&quot;ريال&quot;\ * #,##0.00_-;_-&quot;ريال&quot;\ * #,##0.00\-;_-&quot;ريال&quot;\ 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0.00000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B Yagut"/>
      <family val="0"/>
    </font>
    <font>
      <b/>
      <sz val="11"/>
      <color indexed="8"/>
      <name val="B Yagut"/>
      <family val="0"/>
    </font>
    <font>
      <b/>
      <sz val="10"/>
      <name val="B Yagut"/>
      <family val="0"/>
    </font>
    <font>
      <b/>
      <sz val="11"/>
      <name val="B Yagut"/>
      <family val="0"/>
    </font>
    <font>
      <b/>
      <sz val="13"/>
      <color indexed="8"/>
      <name val="B Yagut"/>
      <family val="0"/>
    </font>
    <font>
      <b/>
      <sz val="10"/>
      <color indexed="8"/>
      <name val="B Yagut"/>
      <family val="0"/>
    </font>
    <font>
      <sz val="10"/>
      <color indexed="8"/>
      <name val="Calibri"/>
      <family val="2"/>
    </font>
    <font>
      <b/>
      <sz val="12"/>
      <name val="B Yagut"/>
      <family val="0"/>
    </font>
    <font>
      <b/>
      <u val="single"/>
      <sz val="13"/>
      <color indexed="8"/>
      <name val="B Yagut"/>
      <family val="0"/>
    </font>
    <font>
      <b/>
      <sz val="10"/>
      <name val="Arial"/>
      <family val="2"/>
    </font>
    <font>
      <b/>
      <sz val="13"/>
      <name val="B Yagut"/>
      <family val="0"/>
    </font>
    <font>
      <b/>
      <u val="single"/>
      <sz val="13"/>
      <name val="B Yagut"/>
      <family val="0"/>
    </font>
    <font>
      <b/>
      <u val="single"/>
      <sz val="10"/>
      <color indexed="8"/>
      <name val="B Yagut"/>
      <family val="0"/>
    </font>
    <font>
      <b/>
      <u val="single"/>
      <sz val="12"/>
      <color indexed="8"/>
      <name val="B Yagut"/>
      <family val="0"/>
    </font>
    <font>
      <b/>
      <u val="single"/>
      <sz val="12"/>
      <name val="B Yagut"/>
      <family val="0"/>
    </font>
    <font>
      <u val="single"/>
      <sz val="11"/>
      <color indexed="8"/>
      <name val="Calibri"/>
      <family val="2"/>
    </font>
    <font>
      <b/>
      <sz val="11"/>
      <name val="B Nazanin"/>
      <family val="0"/>
    </font>
    <font>
      <b/>
      <sz val="16"/>
      <name val="B Nazanin"/>
      <family val="0"/>
    </font>
    <font>
      <b/>
      <sz val="12"/>
      <name val="B Nazanin"/>
      <family val="0"/>
    </font>
    <font>
      <sz val="12"/>
      <color indexed="8"/>
      <name val="Calibri"/>
      <family val="2"/>
    </font>
    <font>
      <b/>
      <sz val="12"/>
      <name val="Arial"/>
      <family val="2"/>
    </font>
    <font>
      <b/>
      <sz val="12"/>
      <color indexed="8"/>
      <name val="B Nazanin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B Nazanin"/>
      <family val="0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 style="medium"/>
      <top style="medium"/>
      <bottom style="medium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medium"/>
      <bottom/>
    </border>
    <border>
      <left style="thin"/>
      <right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 style="thin"/>
      <top/>
      <bottom style="thin"/>
    </border>
    <border>
      <left style="medium"/>
      <right style="medium"/>
      <top/>
      <bottom style="thin"/>
    </border>
    <border>
      <left style="medium"/>
      <right style="medium"/>
      <top style="medium"/>
      <bottom style="thin"/>
    </border>
    <border>
      <left/>
      <right/>
      <top style="medium"/>
      <bottom style="medium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thin"/>
      <right/>
      <top/>
      <bottom style="thin"/>
    </border>
    <border>
      <left style="thin"/>
      <right/>
      <top style="thin"/>
      <bottom style="medium"/>
    </border>
    <border>
      <left style="thin"/>
      <right style="thin"/>
      <top style="medium"/>
      <bottom>
        <color indexed="63"/>
      </bottom>
    </border>
    <border>
      <left/>
      <right>
        <color indexed="63"/>
      </right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29" borderId="1" applyNumberFormat="0" applyAlignment="0" applyProtection="0"/>
    <xf numFmtId="0" fontId="54" fillId="0" borderId="6" applyNumberFormat="0" applyFill="0" applyAlignment="0" applyProtection="0"/>
    <xf numFmtId="0" fontId="55" fillId="30" borderId="0" applyNumberFormat="0" applyBorder="0" applyAlignment="0" applyProtection="0"/>
    <xf numFmtId="0" fontId="1" fillId="31" borderId="7" applyNumberFormat="0" applyFont="0" applyAlignment="0" applyProtection="0"/>
    <xf numFmtId="0" fontId="56" fillId="26" borderId="8" applyNumberFormat="0" applyAlignment="0" applyProtection="0"/>
    <xf numFmtId="9" fontId="1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155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 readingOrder="2"/>
    </xf>
    <xf numFmtId="3" fontId="7" fillId="32" borderId="0" xfId="0" applyNumberFormat="1" applyFont="1" applyFill="1" applyAlignment="1">
      <alignment horizontal="center" vertical="center"/>
    </xf>
    <xf numFmtId="3" fontId="7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3" fontId="12" fillId="33" borderId="11" xfId="0" applyNumberFormat="1" applyFont="1" applyFill="1" applyBorder="1" applyAlignment="1">
      <alignment horizontal="center" vertical="center"/>
    </xf>
    <xf numFmtId="3" fontId="12" fillId="33" borderId="12" xfId="0" applyNumberFormat="1" applyFont="1" applyFill="1" applyBorder="1" applyAlignment="1">
      <alignment horizontal="center" vertical="center"/>
    </xf>
    <xf numFmtId="1" fontId="10" fillId="33" borderId="13" xfId="0" applyNumberFormat="1" applyFont="1" applyFill="1" applyBorder="1" applyAlignment="1">
      <alignment horizontal="center" vertical="center"/>
    </xf>
    <xf numFmtId="3" fontId="13" fillId="33" borderId="12" xfId="0" applyNumberFormat="1" applyFont="1" applyFill="1" applyBorder="1" applyAlignment="1">
      <alignment horizontal="center" vertical="center"/>
    </xf>
    <xf numFmtId="1" fontId="12" fillId="33" borderId="12" xfId="0" applyNumberFormat="1" applyFont="1" applyFill="1" applyBorder="1" applyAlignment="1">
      <alignment horizontal="center" vertical="center" wrapText="1"/>
    </xf>
    <xf numFmtId="1" fontId="12" fillId="33" borderId="14" xfId="0" applyNumberFormat="1" applyFont="1" applyFill="1" applyBorder="1" applyAlignment="1">
      <alignment horizontal="center" vertical="center" wrapText="1"/>
    </xf>
    <xf numFmtId="1" fontId="10" fillId="33" borderId="13" xfId="0" applyNumberFormat="1" applyFont="1" applyFill="1" applyBorder="1" applyAlignment="1">
      <alignment horizontal="center" vertical="center" wrapText="1"/>
    </xf>
    <xf numFmtId="1" fontId="13" fillId="33" borderId="12" xfId="0" applyNumberFormat="1" applyFont="1" applyFill="1" applyBorder="1" applyAlignment="1">
      <alignment horizontal="center" vertical="center" wrapText="1"/>
    </xf>
    <xf numFmtId="3" fontId="14" fillId="32" borderId="0" xfId="0" applyNumberFormat="1" applyFont="1" applyFill="1" applyAlignment="1">
      <alignment horizontal="center" vertical="center"/>
    </xf>
    <xf numFmtId="0" fontId="17" fillId="0" borderId="0" xfId="0" applyFont="1" applyAlignment="1">
      <alignment/>
    </xf>
    <xf numFmtId="3" fontId="9" fillId="33" borderId="12" xfId="0" applyNumberFormat="1" applyFont="1" applyFill="1" applyBorder="1" applyAlignment="1">
      <alignment horizontal="center" vertical="center" wrapText="1"/>
    </xf>
    <xf numFmtId="3" fontId="9" fillId="33" borderId="11" xfId="0" applyNumberFormat="1" applyFont="1" applyFill="1" applyBorder="1" applyAlignment="1">
      <alignment horizontal="center" vertical="center" wrapText="1"/>
    </xf>
    <xf numFmtId="3" fontId="9" fillId="33" borderId="11" xfId="0" applyNumberFormat="1" applyFont="1" applyFill="1" applyBorder="1" applyAlignment="1" applyProtection="1">
      <alignment horizontal="center" vertical="center" wrapText="1"/>
      <protection hidden="1"/>
    </xf>
    <xf numFmtId="3" fontId="15" fillId="33" borderId="13" xfId="0" applyNumberFormat="1" applyFont="1" applyFill="1" applyBorder="1" applyAlignment="1">
      <alignment horizontal="center" vertical="center"/>
    </xf>
    <xf numFmtId="3" fontId="9" fillId="33" borderId="15" xfId="0" applyNumberFormat="1" applyFont="1" applyFill="1" applyBorder="1" applyAlignment="1" applyProtection="1">
      <alignment horizontal="center" vertical="center" wrapText="1"/>
      <protection hidden="1"/>
    </xf>
    <xf numFmtId="3" fontId="16" fillId="33" borderId="12" xfId="0" applyNumberFormat="1" applyFont="1" applyFill="1" applyBorder="1" applyAlignment="1">
      <alignment horizontal="center" vertical="center" wrapText="1"/>
    </xf>
    <xf numFmtId="0" fontId="21" fillId="10" borderId="16" xfId="0" applyFont="1" applyFill="1" applyBorder="1" applyAlignment="1">
      <alignment/>
    </xf>
    <xf numFmtId="0" fontId="22" fillId="10" borderId="17" xfId="0" applyFont="1" applyFill="1" applyBorder="1" applyAlignment="1">
      <alignment horizontal="left" vertical="center" readingOrder="2"/>
    </xf>
    <xf numFmtId="3" fontId="15" fillId="10" borderId="17" xfId="0" applyNumberFormat="1" applyFont="1" applyFill="1" applyBorder="1" applyAlignment="1">
      <alignment horizontal="center" vertical="center"/>
    </xf>
    <xf numFmtId="3" fontId="2" fillId="10" borderId="17" xfId="0" applyNumberFormat="1" applyFont="1" applyFill="1" applyBorder="1" applyAlignment="1">
      <alignment horizontal="center" vertical="center"/>
    </xf>
    <xf numFmtId="0" fontId="2" fillId="10" borderId="17" xfId="0" applyFont="1" applyFill="1" applyBorder="1" applyAlignment="1">
      <alignment horizontal="center" vertical="center"/>
    </xf>
    <xf numFmtId="0" fontId="2" fillId="10" borderId="18" xfId="0" applyFont="1" applyFill="1" applyBorder="1" applyAlignment="1">
      <alignment horizontal="center" vertical="center"/>
    </xf>
    <xf numFmtId="0" fontId="20" fillId="0" borderId="19" xfId="0" applyFont="1" applyBorder="1" applyAlignment="1">
      <alignment horizontal="center" vertical="center" wrapText="1" readingOrder="2"/>
    </xf>
    <xf numFmtId="0" fontId="20" fillId="0" borderId="15" xfId="0" applyFont="1" applyFill="1" applyBorder="1" applyAlignment="1">
      <alignment horizontal="center" vertical="center"/>
    </xf>
    <xf numFmtId="3" fontId="6" fillId="0" borderId="11" xfId="0" applyNumberFormat="1" applyFont="1" applyFill="1" applyBorder="1" applyAlignment="1">
      <alignment horizontal="center" vertical="center"/>
    </xf>
    <xf numFmtId="3" fontId="6" fillId="0" borderId="12" xfId="0" applyNumberFormat="1" applyFont="1" applyFill="1" applyBorder="1" applyAlignment="1">
      <alignment horizontal="center" vertical="center"/>
    </xf>
    <xf numFmtId="3" fontId="10" fillId="0" borderId="12" xfId="0" applyNumberFormat="1" applyFont="1" applyFill="1" applyBorder="1" applyAlignment="1">
      <alignment horizontal="center" vertical="center"/>
    </xf>
    <xf numFmtId="1" fontId="10" fillId="0" borderId="13" xfId="0" applyNumberFormat="1" applyFont="1" applyFill="1" applyBorder="1" applyAlignment="1">
      <alignment horizontal="center" vertical="center"/>
    </xf>
    <xf numFmtId="1" fontId="6" fillId="0" borderId="14" xfId="0" applyNumberFormat="1" applyFont="1" applyFill="1" applyBorder="1" applyAlignment="1">
      <alignment horizontal="center" vertical="center" wrapText="1"/>
    </xf>
    <xf numFmtId="1" fontId="6" fillId="0" borderId="12" xfId="0" applyNumberFormat="1" applyFont="1" applyFill="1" applyBorder="1" applyAlignment="1">
      <alignment horizontal="center" vertical="center" wrapText="1"/>
    </xf>
    <xf numFmtId="1" fontId="10" fillId="0" borderId="13" xfId="0" applyNumberFormat="1" applyFont="1" applyFill="1" applyBorder="1" applyAlignment="1">
      <alignment horizontal="center" vertical="center" wrapText="1"/>
    </xf>
    <xf numFmtId="3" fontId="2" fillId="0" borderId="11" xfId="0" applyNumberFormat="1" applyFont="1" applyFill="1" applyBorder="1" applyAlignment="1">
      <alignment horizontal="center" vertical="center" wrapText="1"/>
    </xf>
    <xf numFmtId="3" fontId="2" fillId="0" borderId="12" xfId="0" applyNumberFormat="1" applyFont="1" applyFill="1" applyBorder="1" applyAlignment="1">
      <alignment horizontal="center" vertical="center"/>
    </xf>
    <xf numFmtId="3" fontId="15" fillId="0" borderId="13" xfId="0" applyNumberFormat="1" applyFont="1" applyFill="1" applyBorder="1" applyAlignment="1">
      <alignment horizontal="center" vertical="center"/>
    </xf>
    <xf numFmtId="3" fontId="2" fillId="0" borderId="15" xfId="0" applyNumberFormat="1" applyFont="1" applyFill="1" applyBorder="1" applyAlignment="1" applyProtection="1">
      <alignment horizontal="center" vertical="center"/>
      <protection hidden="1"/>
    </xf>
    <xf numFmtId="3" fontId="2" fillId="0" borderId="14" xfId="0" applyNumberFormat="1" applyFont="1" applyFill="1" applyBorder="1" applyAlignment="1" applyProtection="1">
      <alignment horizontal="center" vertical="center"/>
      <protection hidden="1"/>
    </xf>
    <xf numFmtId="3" fontId="2" fillId="0" borderId="12" xfId="0" applyNumberFormat="1" applyFont="1" applyFill="1" applyBorder="1" applyAlignment="1" applyProtection="1">
      <alignment horizontal="center" vertical="center"/>
      <protection hidden="1"/>
    </xf>
    <xf numFmtId="3" fontId="2" fillId="0" borderId="20" xfId="0" applyNumberFormat="1" applyFont="1" applyFill="1" applyBorder="1" applyAlignment="1">
      <alignment horizontal="center" vertical="center"/>
    </xf>
    <xf numFmtId="3" fontId="2" fillId="0" borderId="11" xfId="0" applyNumberFormat="1" applyFont="1" applyFill="1" applyBorder="1" applyAlignment="1">
      <alignment horizontal="center" vertical="center"/>
    </xf>
    <xf numFmtId="3" fontId="6" fillId="0" borderId="21" xfId="0" applyNumberFormat="1" applyFont="1" applyFill="1" applyBorder="1" applyAlignment="1">
      <alignment horizontal="center" vertical="center"/>
    </xf>
    <xf numFmtId="3" fontId="6" fillId="0" borderId="22" xfId="0" applyNumberFormat="1" applyFont="1" applyFill="1" applyBorder="1" applyAlignment="1">
      <alignment horizontal="center" vertical="center"/>
    </xf>
    <xf numFmtId="1" fontId="10" fillId="0" borderId="23" xfId="0" applyNumberFormat="1" applyFont="1" applyFill="1" applyBorder="1" applyAlignment="1">
      <alignment horizontal="center" vertical="center"/>
    </xf>
    <xf numFmtId="1" fontId="6" fillId="0" borderId="24" xfId="0" applyNumberFormat="1" applyFont="1" applyFill="1" applyBorder="1" applyAlignment="1">
      <alignment horizontal="center" vertical="center" wrapText="1"/>
    </xf>
    <xf numFmtId="1" fontId="6" fillId="0" borderId="22" xfId="0" applyNumberFormat="1" applyFont="1" applyFill="1" applyBorder="1" applyAlignment="1">
      <alignment horizontal="center" vertical="center" wrapText="1"/>
    </xf>
    <xf numFmtId="1" fontId="10" fillId="0" borderId="23" xfId="0" applyNumberFormat="1" applyFont="1" applyFill="1" applyBorder="1" applyAlignment="1">
      <alignment horizontal="center" vertical="center" wrapText="1"/>
    </xf>
    <xf numFmtId="3" fontId="2" fillId="0" borderId="21" xfId="0" applyNumberFormat="1" applyFont="1" applyFill="1" applyBorder="1" applyAlignment="1">
      <alignment horizontal="center" vertical="center" wrapText="1"/>
    </xf>
    <xf numFmtId="3" fontId="2" fillId="0" borderId="22" xfId="0" applyNumberFormat="1" applyFont="1" applyFill="1" applyBorder="1" applyAlignment="1">
      <alignment horizontal="center" vertical="center"/>
    </xf>
    <xf numFmtId="3" fontId="15" fillId="0" borderId="23" xfId="0" applyNumberFormat="1" applyFont="1" applyFill="1" applyBorder="1" applyAlignment="1">
      <alignment horizontal="center" vertical="center"/>
    </xf>
    <xf numFmtId="3" fontId="2" fillId="0" borderId="25" xfId="0" applyNumberFormat="1" applyFont="1" applyFill="1" applyBorder="1" applyAlignment="1" applyProtection="1">
      <alignment horizontal="center" vertical="center"/>
      <protection hidden="1"/>
    </xf>
    <xf numFmtId="3" fontId="2" fillId="0" borderId="24" xfId="0" applyNumberFormat="1" applyFont="1" applyFill="1" applyBorder="1" applyAlignment="1" applyProtection="1">
      <alignment horizontal="center" vertical="center"/>
      <protection hidden="1"/>
    </xf>
    <xf numFmtId="3" fontId="2" fillId="0" borderId="22" xfId="0" applyNumberFormat="1" applyFont="1" applyFill="1" applyBorder="1" applyAlignment="1" applyProtection="1">
      <alignment horizontal="center" vertical="center"/>
      <protection hidden="1"/>
    </xf>
    <xf numFmtId="3" fontId="2" fillId="0" borderId="21" xfId="0" applyNumberFormat="1" applyFont="1" applyFill="1" applyBorder="1" applyAlignment="1">
      <alignment horizontal="center" vertical="center"/>
    </xf>
    <xf numFmtId="0" fontId="18" fillId="0" borderId="26" xfId="0" applyFont="1" applyFill="1" applyBorder="1" applyAlignment="1">
      <alignment horizontal="center" vertical="center" wrapText="1" readingOrder="2"/>
    </xf>
    <xf numFmtId="0" fontId="20" fillId="0" borderId="15" xfId="0" applyFont="1" applyFill="1" applyBorder="1" applyAlignment="1">
      <alignment horizontal="center" vertical="center" wrapText="1" readingOrder="2"/>
    </xf>
    <xf numFmtId="0" fontId="5" fillId="0" borderId="15" xfId="0" applyFont="1" applyFill="1" applyBorder="1" applyAlignment="1">
      <alignment horizontal="center" vertical="center"/>
    </xf>
    <xf numFmtId="3" fontId="2" fillId="0" borderId="27" xfId="0" applyNumberFormat="1" applyFont="1" applyFill="1" applyBorder="1" applyAlignment="1">
      <alignment horizontal="center" vertical="center"/>
    </xf>
    <xf numFmtId="3" fontId="2" fillId="0" borderId="13" xfId="0" applyNumberFormat="1" applyFont="1" applyFill="1" applyBorder="1" applyAlignment="1">
      <alignment horizontal="center" vertical="center"/>
    </xf>
    <xf numFmtId="173" fontId="60" fillId="0" borderId="17" xfId="0" applyNumberFormat="1" applyFont="1" applyBorder="1" applyAlignment="1">
      <alignment horizontal="center" vertical="center"/>
    </xf>
    <xf numFmtId="173" fontId="60" fillId="34" borderId="17" xfId="0" applyNumberFormat="1" applyFont="1" applyFill="1" applyBorder="1" applyAlignment="1">
      <alignment horizontal="center" vertical="center"/>
    </xf>
    <xf numFmtId="173" fontId="60" fillId="35" borderId="17" xfId="0" applyNumberFormat="1" applyFont="1" applyFill="1" applyBorder="1" applyAlignment="1">
      <alignment horizontal="center" vertical="center" wrapText="1" readingOrder="2"/>
    </xf>
    <xf numFmtId="1" fontId="60" fillId="0" borderId="17" xfId="0" applyNumberFormat="1" applyFont="1" applyBorder="1" applyAlignment="1">
      <alignment horizontal="center" vertical="center"/>
    </xf>
    <xf numFmtId="1" fontId="60" fillId="34" borderId="17" xfId="0" applyNumberFormat="1" applyFont="1" applyFill="1" applyBorder="1" applyAlignment="1">
      <alignment horizontal="center" vertical="center"/>
    </xf>
    <xf numFmtId="173" fontId="60" fillId="0" borderId="17" xfId="0" applyNumberFormat="1" applyFont="1" applyBorder="1" applyAlignment="1">
      <alignment horizontal="center" vertical="center" wrapText="1" readingOrder="2"/>
    </xf>
    <xf numFmtId="1" fontId="60" fillId="0" borderId="16" xfId="0" applyNumberFormat="1" applyFont="1" applyBorder="1" applyAlignment="1">
      <alignment horizontal="center" vertical="center"/>
    </xf>
    <xf numFmtId="173" fontId="60" fillId="34" borderId="17" xfId="0" applyNumberFormat="1" applyFont="1" applyFill="1" applyBorder="1" applyAlignment="1">
      <alignment horizontal="center" vertical="center" wrapText="1" readingOrder="2"/>
    </xf>
    <xf numFmtId="1" fontId="60" fillId="34" borderId="16" xfId="0" applyNumberFormat="1" applyFont="1" applyFill="1" applyBorder="1" applyAlignment="1">
      <alignment horizontal="center" vertical="center"/>
    </xf>
    <xf numFmtId="1" fontId="60" fillId="35" borderId="16" xfId="0" applyNumberFormat="1" applyFont="1" applyFill="1" applyBorder="1" applyAlignment="1">
      <alignment horizontal="center" vertical="center"/>
    </xf>
    <xf numFmtId="173" fontId="60" fillId="0" borderId="0" xfId="0" applyNumberFormat="1" applyFont="1" applyAlignment="1">
      <alignment horizontal="center" vertical="center"/>
    </xf>
    <xf numFmtId="173" fontId="60" fillId="0" borderId="28" xfId="0" applyNumberFormat="1" applyFont="1" applyBorder="1" applyAlignment="1">
      <alignment horizontal="center" vertical="center"/>
    </xf>
    <xf numFmtId="173" fontId="60" fillId="0" borderId="22" xfId="0" applyNumberFormat="1" applyFont="1" applyBorder="1" applyAlignment="1">
      <alignment horizontal="center" vertical="center"/>
    </xf>
    <xf numFmtId="173" fontId="60" fillId="0" borderId="18" xfId="0" applyNumberFormat="1" applyFont="1" applyBorder="1" applyAlignment="1">
      <alignment horizontal="center" vertical="center"/>
    </xf>
    <xf numFmtId="173" fontId="60" fillId="0" borderId="29" xfId="0" applyNumberFormat="1" applyFont="1" applyBorder="1" applyAlignment="1">
      <alignment horizontal="center" vertical="center"/>
    </xf>
    <xf numFmtId="173" fontId="60" fillId="0" borderId="16" xfId="0" applyNumberFormat="1" applyFont="1" applyBorder="1" applyAlignment="1">
      <alignment horizontal="center" vertical="center"/>
    </xf>
    <xf numFmtId="3" fontId="2" fillId="10" borderId="22" xfId="0" applyNumberFormat="1" applyFont="1" applyFill="1" applyBorder="1" applyAlignment="1">
      <alignment horizontal="center" vertical="center" wrapText="1"/>
    </xf>
    <xf numFmtId="3" fontId="2" fillId="10" borderId="17" xfId="0" applyNumberFormat="1" applyFont="1" applyFill="1" applyBorder="1" applyAlignment="1">
      <alignment horizontal="center" vertical="center" wrapText="1"/>
    </xf>
    <xf numFmtId="3" fontId="2" fillId="10" borderId="30" xfId="0" applyNumberFormat="1" applyFont="1" applyFill="1" applyBorder="1" applyAlignment="1">
      <alignment horizontal="center" vertical="center" wrapText="1"/>
    </xf>
    <xf numFmtId="2" fontId="2" fillId="10" borderId="23" xfId="0" applyNumberFormat="1" applyFont="1" applyFill="1" applyBorder="1" applyAlignment="1">
      <alignment horizontal="center" vertical="center" wrapText="1"/>
    </xf>
    <xf numFmtId="2" fontId="2" fillId="10" borderId="31" xfId="0" applyNumberFormat="1" applyFont="1" applyFill="1" applyBorder="1" applyAlignment="1">
      <alignment horizontal="center" vertical="center" wrapText="1"/>
    </xf>
    <xf numFmtId="2" fontId="2" fillId="10" borderId="32" xfId="0" applyNumberFormat="1" applyFont="1" applyFill="1" applyBorder="1" applyAlignment="1">
      <alignment horizontal="center" vertical="center" wrapText="1"/>
    </xf>
    <xf numFmtId="0" fontId="23" fillId="10" borderId="24" xfId="0" applyFont="1" applyFill="1" applyBorder="1" applyAlignment="1">
      <alignment horizontal="center" vertical="center" wrapText="1"/>
    </xf>
    <xf numFmtId="0" fontId="23" fillId="10" borderId="16" xfId="0" applyFont="1" applyFill="1" applyBorder="1" applyAlignment="1">
      <alignment horizontal="center" vertical="center" wrapText="1"/>
    </xf>
    <xf numFmtId="0" fontId="23" fillId="10" borderId="33" xfId="0" applyFont="1" applyFill="1" applyBorder="1" applyAlignment="1">
      <alignment horizontal="center" vertical="center" wrapText="1"/>
    </xf>
    <xf numFmtId="0" fontId="23" fillId="10" borderId="34" xfId="0" applyFont="1" applyFill="1" applyBorder="1" applyAlignment="1">
      <alignment horizontal="center" vertical="center" wrapText="1"/>
    </xf>
    <xf numFmtId="0" fontId="23" fillId="10" borderId="35" xfId="0" applyFont="1" applyFill="1" applyBorder="1" applyAlignment="1">
      <alignment horizontal="center" vertical="center" wrapText="1"/>
    </xf>
    <xf numFmtId="2" fontId="23" fillId="10" borderId="36" xfId="0" applyNumberFormat="1" applyFont="1" applyFill="1" applyBorder="1" applyAlignment="1">
      <alignment horizontal="center" vertical="center" wrapText="1"/>
    </xf>
    <xf numFmtId="2" fontId="23" fillId="10" borderId="18" xfId="0" applyNumberFormat="1" applyFont="1" applyFill="1" applyBorder="1" applyAlignment="1">
      <alignment horizontal="center" vertical="center" wrapText="1"/>
    </xf>
    <xf numFmtId="2" fontId="23" fillId="10" borderId="37" xfId="0" applyNumberFormat="1" applyFont="1" applyFill="1" applyBorder="1" applyAlignment="1">
      <alignment horizontal="center" vertical="center" wrapText="1"/>
    </xf>
    <xf numFmtId="3" fontId="2" fillId="10" borderId="22" xfId="0" applyNumberFormat="1" applyFont="1" applyFill="1" applyBorder="1" applyAlignment="1">
      <alignment horizontal="center" vertical="center"/>
    </xf>
    <xf numFmtId="3" fontId="2" fillId="10" borderId="17" xfId="0" applyNumberFormat="1" applyFont="1" applyFill="1" applyBorder="1" applyAlignment="1">
      <alignment horizontal="center" vertical="center"/>
    </xf>
    <xf numFmtId="3" fontId="2" fillId="10" borderId="30" xfId="0" applyNumberFormat="1" applyFont="1" applyFill="1" applyBorder="1" applyAlignment="1">
      <alignment horizontal="center" vertical="center"/>
    </xf>
    <xf numFmtId="0" fontId="23" fillId="10" borderId="22" xfId="0" applyFont="1" applyFill="1" applyBorder="1" applyAlignment="1">
      <alignment horizontal="center" vertical="center"/>
    </xf>
    <xf numFmtId="0" fontId="23" fillId="10" borderId="17" xfId="0" applyFont="1" applyFill="1" applyBorder="1" applyAlignment="1">
      <alignment horizontal="center" vertical="center"/>
    </xf>
    <xf numFmtId="0" fontId="23" fillId="10" borderId="30" xfId="0" applyFont="1" applyFill="1" applyBorder="1" applyAlignment="1">
      <alignment horizontal="center" vertical="center"/>
    </xf>
    <xf numFmtId="0" fontId="2" fillId="10" borderId="22" xfId="0" applyFont="1" applyFill="1" applyBorder="1" applyAlignment="1">
      <alignment horizontal="center" vertical="center"/>
    </xf>
    <xf numFmtId="0" fontId="2" fillId="10" borderId="17" xfId="0" applyFont="1" applyFill="1" applyBorder="1" applyAlignment="1">
      <alignment horizontal="center" vertical="center"/>
    </xf>
    <xf numFmtId="0" fontId="2" fillId="10" borderId="30" xfId="0" applyFont="1" applyFill="1" applyBorder="1" applyAlignment="1">
      <alignment horizontal="center" vertical="center"/>
    </xf>
    <xf numFmtId="0" fontId="15" fillId="10" borderId="22" xfId="0" applyFont="1" applyFill="1" applyBorder="1" applyAlignment="1">
      <alignment horizontal="center" vertical="center"/>
    </xf>
    <xf numFmtId="0" fontId="15" fillId="10" borderId="17" xfId="0" applyFont="1" applyFill="1" applyBorder="1" applyAlignment="1">
      <alignment horizontal="center" vertical="center"/>
    </xf>
    <xf numFmtId="0" fontId="15" fillId="10" borderId="30" xfId="0" applyFont="1" applyFill="1" applyBorder="1" applyAlignment="1">
      <alignment horizontal="center" vertical="center"/>
    </xf>
    <xf numFmtId="2" fontId="23" fillId="10" borderId="38" xfId="0" applyNumberFormat="1" applyFont="1" applyFill="1" applyBorder="1" applyAlignment="1">
      <alignment horizontal="center" vertical="center" wrapText="1"/>
    </xf>
    <xf numFmtId="2" fontId="23" fillId="10" borderId="34" xfId="0" applyNumberFormat="1" applyFont="1" applyFill="1" applyBorder="1" applyAlignment="1">
      <alignment horizontal="center" vertical="center" wrapText="1"/>
    </xf>
    <xf numFmtId="2" fontId="23" fillId="10" borderId="35" xfId="0" applyNumberFormat="1" applyFont="1" applyFill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 readingOrder="2"/>
    </xf>
    <xf numFmtId="0" fontId="19" fillId="0" borderId="0" xfId="0" applyFont="1" applyBorder="1" applyAlignment="1">
      <alignment horizontal="center" vertical="center" readingOrder="2"/>
    </xf>
    <xf numFmtId="0" fontId="11" fillId="0" borderId="0" xfId="0" applyFont="1" applyBorder="1" applyAlignment="1">
      <alignment horizontal="left" vertical="center" readingOrder="2"/>
    </xf>
    <xf numFmtId="3" fontId="2" fillId="10" borderId="24" xfId="0" applyNumberFormat="1" applyFont="1" applyFill="1" applyBorder="1" applyAlignment="1">
      <alignment horizontal="center" vertical="center" wrapText="1"/>
    </xf>
    <xf numFmtId="3" fontId="2" fillId="10" borderId="16" xfId="0" applyNumberFormat="1" applyFont="1" applyFill="1" applyBorder="1" applyAlignment="1">
      <alignment horizontal="center" vertical="center" wrapText="1"/>
    </xf>
    <xf numFmtId="3" fontId="2" fillId="10" borderId="33" xfId="0" applyNumberFormat="1" applyFont="1" applyFill="1" applyBorder="1" applyAlignment="1">
      <alignment horizontal="center" vertical="center" wrapText="1"/>
    </xf>
    <xf numFmtId="0" fontId="3" fillId="0" borderId="39" xfId="0" applyFont="1" applyBorder="1" applyAlignment="1">
      <alignment horizontal="left" vertical="center"/>
    </xf>
    <xf numFmtId="2" fontId="2" fillId="10" borderId="40" xfId="0" applyNumberFormat="1" applyFont="1" applyFill="1" applyBorder="1" applyAlignment="1">
      <alignment horizontal="center" vertical="center" wrapText="1"/>
    </xf>
    <xf numFmtId="2" fontId="2" fillId="10" borderId="41" xfId="0" applyNumberFormat="1" applyFont="1" applyFill="1" applyBorder="1" applyAlignment="1">
      <alignment horizontal="center" vertical="center" wrapText="1"/>
    </xf>
    <xf numFmtId="0" fontId="20" fillId="33" borderId="42" xfId="0" applyFont="1" applyFill="1" applyBorder="1" applyAlignment="1">
      <alignment horizontal="center" vertical="center"/>
    </xf>
    <xf numFmtId="0" fontId="20" fillId="33" borderId="27" xfId="0" applyFont="1" applyFill="1" applyBorder="1" applyAlignment="1">
      <alignment horizontal="center" vertical="center"/>
    </xf>
    <xf numFmtId="0" fontId="20" fillId="33" borderId="43" xfId="0" applyFont="1" applyFill="1" applyBorder="1" applyAlignment="1">
      <alignment horizontal="center" vertical="center"/>
    </xf>
    <xf numFmtId="0" fontId="20" fillId="10" borderId="19" xfId="0" applyFont="1" applyFill="1" applyBorder="1" applyAlignment="1">
      <alignment horizontal="center" vertical="center" wrapText="1" readingOrder="2"/>
    </xf>
    <xf numFmtId="0" fontId="20" fillId="10" borderId="40" xfId="0" applyFont="1" applyFill="1" applyBorder="1" applyAlignment="1">
      <alignment horizontal="center" vertical="center" wrapText="1" readingOrder="2"/>
    </xf>
    <xf numFmtId="0" fontId="20" fillId="10" borderId="41" xfId="0" applyFont="1" applyFill="1" applyBorder="1" applyAlignment="1">
      <alignment horizontal="center" vertical="center" wrapText="1" readingOrder="2"/>
    </xf>
    <xf numFmtId="3" fontId="2" fillId="10" borderId="21" xfId="0" applyNumberFormat="1" applyFont="1" applyFill="1" applyBorder="1" applyAlignment="1">
      <alignment horizontal="center" vertical="center" wrapText="1"/>
    </xf>
    <xf numFmtId="3" fontId="2" fillId="10" borderId="44" xfId="0" applyNumberFormat="1" applyFont="1" applyFill="1" applyBorder="1" applyAlignment="1">
      <alignment horizontal="center" vertical="center" wrapText="1"/>
    </xf>
    <xf numFmtId="3" fontId="2" fillId="10" borderId="45" xfId="0" applyNumberFormat="1" applyFont="1" applyFill="1" applyBorder="1" applyAlignment="1">
      <alignment horizontal="center" vertical="center" wrapText="1"/>
    </xf>
    <xf numFmtId="0" fontId="2" fillId="10" borderId="42" xfId="0" applyFont="1" applyFill="1" applyBorder="1" applyAlignment="1">
      <alignment horizontal="center" vertical="center"/>
    </xf>
    <xf numFmtId="0" fontId="2" fillId="10" borderId="27" xfId="0" applyFont="1" applyFill="1" applyBorder="1" applyAlignment="1">
      <alignment horizontal="center" vertical="center"/>
    </xf>
    <xf numFmtId="0" fontId="2" fillId="10" borderId="43" xfId="0" applyFont="1" applyFill="1" applyBorder="1" applyAlignment="1">
      <alignment horizontal="center" vertical="center"/>
    </xf>
    <xf numFmtId="0" fontId="23" fillId="10" borderId="46" xfId="0" applyFont="1" applyFill="1" applyBorder="1" applyAlignment="1">
      <alignment horizontal="center" vertical="center" wrapText="1"/>
    </xf>
    <xf numFmtId="0" fontId="23" fillId="10" borderId="47" xfId="0" applyFont="1" applyFill="1" applyBorder="1" applyAlignment="1">
      <alignment horizontal="center" vertical="center" wrapText="1"/>
    </xf>
    <xf numFmtId="0" fontId="23" fillId="10" borderId="48" xfId="0" applyFont="1" applyFill="1" applyBorder="1" applyAlignment="1">
      <alignment horizontal="center" vertical="center" wrapText="1"/>
    </xf>
    <xf numFmtId="0" fontId="2" fillId="10" borderId="34" xfId="0" applyFont="1" applyFill="1" applyBorder="1" applyAlignment="1">
      <alignment horizontal="center" vertical="center" wrapText="1"/>
    </xf>
    <xf numFmtId="0" fontId="2" fillId="10" borderId="35" xfId="0" applyFont="1" applyFill="1" applyBorder="1" applyAlignment="1">
      <alignment horizontal="center" vertical="center" wrapText="1"/>
    </xf>
    <xf numFmtId="173" fontId="60" fillId="35" borderId="28" xfId="0" applyNumberFormat="1" applyFont="1" applyFill="1" applyBorder="1" applyAlignment="1">
      <alignment horizontal="center" vertical="center" wrapText="1" readingOrder="2"/>
    </xf>
    <xf numFmtId="173" fontId="60" fillId="0" borderId="17" xfId="0" applyNumberFormat="1" applyFont="1" applyBorder="1" applyAlignment="1">
      <alignment horizontal="center" vertical="center"/>
    </xf>
    <xf numFmtId="173" fontId="60" fillId="35" borderId="22" xfId="0" applyNumberFormat="1" applyFont="1" applyFill="1" applyBorder="1" applyAlignment="1">
      <alignment horizontal="center" vertical="center" wrapText="1" readingOrder="2"/>
    </xf>
    <xf numFmtId="173" fontId="60" fillId="35" borderId="0" xfId="0" applyNumberFormat="1" applyFont="1" applyFill="1" applyBorder="1" applyAlignment="1">
      <alignment horizontal="center" vertical="center" wrapText="1" readingOrder="2"/>
    </xf>
    <xf numFmtId="1" fontId="60" fillId="34" borderId="0" xfId="0" applyNumberFormat="1" applyFont="1" applyFill="1" applyBorder="1" applyAlignment="1">
      <alignment horizontal="center" vertical="center"/>
    </xf>
    <xf numFmtId="0" fontId="0" fillId="0" borderId="17" xfId="0" applyBorder="1" applyAlignment="1">
      <alignment/>
    </xf>
    <xf numFmtId="173" fontId="60" fillId="0" borderId="18" xfId="0" applyNumberFormat="1" applyFont="1" applyBorder="1" applyAlignment="1">
      <alignment vertical="center"/>
    </xf>
    <xf numFmtId="173" fontId="60" fillId="0" borderId="29" xfId="0" applyNumberFormat="1" applyFont="1" applyBorder="1" applyAlignment="1">
      <alignment vertical="center"/>
    </xf>
    <xf numFmtId="173" fontId="60" fillId="0" borderId="16" xfId="0" applyNumberFormat="1" applyFont="1" applyBorder="1" applyAlignment="1">
      <alignment vertical="center"/>
    </xf>
    <xf numFmtId="0" fontId="0" fillId="0" borderId="0" xfId="0" applyBorder="1" applyAlignment="1">
      <alignment/>
    </xf>
    <xf numFmtId="0" fontId="17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10" borderId="0" xfId="0" applyFont="1" applyFill="1" applyBorder="1" applyAlignment="1">
      <alignment horizontal="center" vertical="center"/>
    </xf>
    <xf numFmtId="2" fontId="2" fillId="10" borderId="0" xfId="0" applyNumberFormat="1" applyFont="1" applyFill="1" applyBorder="1" applyAlignment="1">
      <alignment horizontal="center" vertical="center" wrapText="1"/>
    </xf>
    <xf numFmtId="2" fontId="2" fillId="10" borderId="39" xfId="0" applyNumberFormat="1" applyFont="1" applyFill="1" applyBorder="1" applyAlignment="1">
      <alignment horizontal="center" vertical="center" wrapText="1"/>
    </xf>
    <xf numFmtId="3" fontId="2" fillId="0" borderId="27" xfId="0" applyNumberFormat="1" applyFont="1" applyFill="1" applyBorder="1" applyAlignment="1" applyProtection="1">
      <alignment horizontal="center" vertical="center"/>
      <protection hidden="1"/>
    </xf>
    <xf numFmtId="3" fontId="2" fillId="0" borderId="49" xfId="0" applyNumberFormat="1" applyFont="1" applyFill="1" applyBorder="1" applyAlignment="1" applyProtection="1">
      <alignment horizontal="center" vertical="center"/>
      <protection hidden="1"/>
    </xf>
    <xf numFmtId="3" fontId="9" fillId="33" borderId="42" xfId="0" applyNumberFormat="1" applyFont="1" applyFill="1" applyBorder="1" applyAlignment="1" applyProtection="1">
      <alignment horizontal="center" vertical="center" wrapText="1"/>
      <protection hidden="1"/>
    </xf>
    <xf numFmtId="0" fontId="0" fillId="34" borderId="17" xfId="0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54"/>
  <sheetViews>
    <sheetView rightToLeft="1" tabSelected="1" zoomScalePageLayoutView="0" workbookViewId="0" topLeftCell="A10">
      <selection activeCell="S16" sqref="S16"/>
    </sheetView>
  </sheetViews>
  <sheetFormatPr defaultColWidth="9.140625" defaultRowHeight="15"/>
  <cols>
    <col min="1" max="1" width="13.57421875" style="0" customWidth="1"/>
    <col min="2" max="2" width="11.8515625" style="0" customWidth="1"/>
    <col min="3" max="3" width="25.421875" style="0" customWidth="1"/>
    <col min="4" max="4" width="9.140625" style="0" hidden="1" customWidth="1"/>
    <col min="5" max="5" width="10.8515625" style="0" hidden="1" customWidth="1"/>
    <col min="6" max="6" width="10.28125" style="0" hidden="1" customWidth="1"/>
    <col min="7" max="7" width="9.140625" style="0" hidden="1" customWidth="1"/>
    <col min="8" max="8" width="9.140625" style="17" hidden="1" customWidth="1"/>
    <col min="9" max="9" width="10.28125" style="0" hidden="1" customWidth="1"/>
    <col min="10" max="10" width="10.140625" style="0" hidden="1" customWidth="1"/>
    <col min="11" max="11" width="10.8515625" style="0" hidden="1" customWidth="1"/>
    <col min="12" max="12" width="9.140625" style="0" hidden="1" customWidth="1"/>
    <col min="13" max="13" width="11.28125" style="0" hidden="1" customWidth="1"/>
    <col min="14" max="14" width="9.421875" style="0" hidden="1" customWidth="1"/>
    <col min="15" max="15" width="10.421875" style="0" hidden="1" customWidth="1"/>
    <col min="16" max="16" width="13.28125" style="0" hidden="1" customWidth="1"/>
    <col min="17" max="17" width="11.8515625" style="0" hidden="1" customWidth="1"/>
    <col min="18" max="18" width="12.7109375" style="0" hidden="1" customWidth="1"/>
    <col min="19" max="24" width="12.7109375" style="0" customWidth="1"/>
    <col min="25" max="25" width="13.8515625" style="1" customWidth="1"/>
    <col min="26" max="26" width="11.28125" style="1" customWidth="1"/>
    <col min="27" max="27" width="11.8515625" style="1" customWidth="1"/>
    <col min="28" max="29" width="13.8515625" style="1" customWidth="1"/>
    <col min="30" max="30" width="13.57421875" style="7" customWidth="1"/>
    <col min="31" max="31" width="13.7109375" style="7" customWidth="1"/>
    <col min="32" max="32" width="11.7109375" style="7" customWidth="1"/>
    <col min="33" max="33" width="12.8515625" style="7" customWidth="1"/>
    <col min="34" max="34" width="13.421875" style="7" customWidth="1"/>
    <col min="35" max="35" width="14.28125" style="0" customWidth="1"/>
  </cols>
  <sheetData>
    <row r="1" spans="1:34" ht="26.25" customHeight="1">
      <c r="A1" s="110" t="s">
        <v>28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  <c r="V1" s="111"/>
      <c r="W1" s="111"/>
      <c r="X1" s="111"/>
      <c r="Y1" s="111"/>
      <c r="Z1" s="111"/>
      <c r="AA1" s="111"/>
      <c r="AB1" s="111"/>
      <c r="AC1" s="111"/>
      <c r="AD1" s="111"/>
      <c r="AE1" s="111"/>
      <c r="AF1" s="111"/>
      <c r="AG1" s="111"/>
      <c r="AH1" s="111"/>
    </row>
    <row r="2" spans="1:34" ht="4.5" customHeight="1" thickBot="1">
      <c r="A2" s="1"/>
      <c r="B2" s="3"/>
      <c r="C2" s="3"/>
      <c r="E2" s="112" t="s">
        <v>0</v>
      </c>
      <c r="F2" s="112"/>
      <c r="G2" s="112"/>
      <c r="H2" s="16"/>
      <c r="I2" s="5"/>
      <c r="J2" s="5"/>
      <c r="K2" s="5"/>
      <c r="L2" s="5"/>
      <c r="M2" s="2"/>
      <c r="N2" s="6"/>
      <c r="O2" s="6"/>
      <c r="P2" s="6"/>
      <c r="Q2" s="2"/>
      <c r="R2" s="2"/>
      <c r="S2" s="2"/>
      <c r="T2" s="2"/>
      <c r="U2" s="2"/>
      <c r="V2" s="2"/>
      <c r="W2" s="2"/>
      <c r="X2" s="2"/>
      <c r="Y2" s="116" t="s">
        <v>10</v>
      </c>
      <c r="Z2" s="116"/>
      <c r="AA2" s="116"/>
      <c r="AB2" s="116"/>
      <c r="AC2" s="116"/>
      <c r="AD2" s="116"/>
      <c r="AE2" s="116"/>
      <c r="AF2" s="116"/>
      <c r="AG2" s="116"/>
      <c r="AH2" s="116"/>
    </row>
    <row r="3" spans="1:34" ht="21" thickBot="1">
      <c r="A3" s="122" t="s">
        <v>8</v>
      </c>
      <c r="B3" s="122" t="s">
        <v>7</v>
      </c>
      <c r="C3" s="122" t="s">
        <v>6</v>
      </c>
      <c r="D3" s="24"/>
      <c r="E3" s="25"/>
      <c r="F3" s="25"/>
      <c r="G3" s="25"/>
      <c r="H3" s="26"/>
      <c r="I3" s="27"/>
      <c r="J3" s="27"/>
      <c r="K3" s="27"/>
      <c r="L3" s="27"/>
      <c r="M3" s="28"/>
      <c r="N3" s="27"/>
      <c r="O3" s="27"/>
      <c r="P3" s="27"/>
      <c r="Q3" s="28"/>
      <c r="R3" s="29"/>
      <c r="S3" s="148"/>
      <c r="T3" s="128" t="s">
        <v>15</v>
      </c>
      <c r="U3" s="129"/>
      <c r="V3" s="129"/>
      <c r="W3" s="129"/>
      <c r="X3" s="130"/>
      <c r="Y3" s="128" t="s">
        <v>16</v>
      </c>
      <c r="Z3" s="129"/>
      <c r="AA3" s="129"/>
      <c r="AB3" s="129"/>
      <c r="AC3" s="130"/>
      <c r="AD3" s="128" t="s">
        <v>22</v>
      </c>
      <c r="AE3" s="129"/>
      <c r="AF3" s="129"/>
      <c r="AG3" s="129"/>
      <c r="AH3" s="130"/>
    </row>
    <row r="4" spans="1:34" ht="15" customHeight="1">
      <c r="A4" s="123"/>
      <c r="B4" s="123"/>
      <c r="C4" s="123"/>
      <c r="D4" s="113" t="s">
        <v>9</v>
      </c>
      <c r="E4" s="95" t="s">
        <v>3</v>
      </c>
      <c r="F4" s="81" t="s">
        <v>1</v>
      </c>
      <c r="G4" s="81" t="s">
        <v>2</v>
      </c>
      <c r="H4" s="84" t="s">
        <v>11</v>
      </c>
      <c r="I4" s="113" t="s">
        <v>9</v>
      </c>
      <c r="J4" s="95" t="s">
        <v>3</v>
      </c>
      <c r="K4" s="95" t="s">
        <v>4</v>
      </c>
      <c r="L4" s="84" t="s">
        <v>11</v>
      </c>
      <c r="M4" s="125" t="s">
        <v>13</v>
      </c>
      <c r="N4" s="101" t="s">
        <v>3</v>
      </c>
      <c r="O4" s="101" t="s">
        <v>4</v>
      </c>
      <c r="P4" s="104" t="s">
        <v>2</v>
      </c>
      <c r="Q4" s="84" t="s">
        <v>11</v>
      </c>
      <c r="R4" s="117" t="s">
        <v>14</v>
      </c>
      <c r="S4" s="149"/>
      <c r="T4" s="98" t="s">
        <v>21</v>
      </c>
      <c r="U4" s="87" t="s">
        <v>20</v>
      </c>
      <c r="V4" s="90" t="s">
        <v>25</v>
      </c>
      <c r="W4" s="92" t="s">
        <v>19</v>
      </c>
      <c r="X4" s="107" t="s">
        <v>26</v>
      </c>
      <c r="Y4" s="98" t="s">
        <v>21</v>
      </c>
      <c r="Z4" s="87" t="s">
        <v>20</v>
      </c>
      <c r="AA4" s="90" t="s">
        <v>4</v>
      </c>
      <c r="AB4" s="92" t="s">
        <v>19</v>
      </c>
      <c r="AC4" s="107" t="s">
        <v>26</v>
      </c>
      <c r="AD4" s="98" t="s">
        <v>21</v>
      </c>
      <c r="AE4" s="87" t="s">
        <v>20</v>
      </c>
      <c r="AF4" s="134" t="s">
        <v>17</v>
      </c>
      <c r="AG4" s="131" t="s">
        <v>27</v>
      </c>
      <c r="AH4" s="107" t="s">
        <v>26</v>
      </c>
    </row>
    <row r="5" spans="1:34" ht="15" customHeight="1">
      <c r="A5" s="123"/>
      <c r="B5" s="123"/>
      <c r="C5" s="123"/>
      <c r="D5" s="114"/>
      <c r="E5" s="96"/>
      <c r="F5" s="82"/>
      <c r="G5" s="82"/>
      <c r="H5" s="85"/>
      <c r="I5" s="114"/>
      <c r="J5" s="96"/>
      <c r="K5" s="96"/>
      <c r="L5" s="85"/>
      <c r="M5" s="126"/>
      <c r="N5" s="102"/>
      <c r="O5" s="102"/>
      <c r="P5" s="105"/>
      <c r="Q5" s="85"/>
      <c r="R5" s="117"/>
      <c r="S5" s="149"/>
      <c r="T5" s="99"/>
      <c r="U5" s="88"/>
      <c r="V5" s="90"/>
      <c r="W5" s="93"/>
      <c r="X5" s="108"/>
      <c r="Y5" s="99"/>
      <c r="Z5" s="88"/>
      <c r="AA5" s="90"/>
      <c r="AB5" s="93"/>
      <c r="AC5" s="108"/>
      <c r="AD5" s="99"/>
      <c r="AE5" s="88"/>
      <c r="AF5" s="134"/>
      <c r="AG5" s="132"/>
      <c r="AH5" s="108"/>
    </row>
    <row r="6" spans="1:34" ht="15.75" customHeight="1" thickBot="1">
      <c r="A6" s="124"/>
      <c r="B6" s="124"/>
      <c r="C6" s="124"/>
      <c r="D6" s="115"/>
      <c r="E6" s="97"/>
      <c r="F6" s="83"/>
      <c r="G6" s="83"/>
      <c r="H6" s="86"/>
      <c r="I6" s="115"/>
      <c r="J6" s="97"/>
      <c r="K6" s="97"/>
      <c r="L6" s="86"/>
      <c r="M6" s="127"/>
      <c r="N6" s="103"/>
      <c r="O6" s="103"/>
      <c r="P6" s="106"/>
      <c r="Q6" s="86"/>
      <c r="R6" s="118"/>
      <c r="S6" s="150"/>
      <c r="T6" s="100"/>
      <c r="U6" s="89"/>
      <c r="V6" s="91"/>
      <c r="W6" s="94"/>
      <c r="X6" s="109"/>
      <c r="Y6" s="100"/>
      <c r="Z6" s="89"/>
      <c r="AA6" s="91"/>
      <c r="AB6" s="94"/>
      <c r="AC6" s="109"/>
      <c r="AD6" s="100"/>
      <c r="AE6" s="89"/>
      <c r="AF6" s="135"/>
      <c r="AG6" s="133"/>
      <c r="AH6" s="109"/>
    </row>
    <row r="7" spans="1:34" ht="28.5" customHeight="1" thickBot="1">
      <c r="A7" s="61" t="s">
        <v>12</v>
      </c>
      <c r="B7" s="62">
        <v>146067</v>
      </c>
      <c r="C7" s="31" t="s">
        <v>18</v>
      </c>
      <c r="D7" s="32">
        <v>252202</v>
      </c>
      <c r="E7" s="33">
        <v>248794</v>
      </c>
      <c r="F7" s="34">
        <v>219268</v>
      </c>
      <c r="G7" s="34">
        <v>219268</v>
      </c>
      <c r="H7" s="35">
        <f>F7/E7*100</f>
        <v>88.13235045861234</v>
      </c>
      <c r="I7" s="36">
        <v>482015</v>
      </c>
      <c r="J7" s="37">
        <v>467555</v>
      </c>
      <c r="K7" s="37">
        <v>420000</v>
      </c>
      <c r="L7" s="38">
        <f>K7/J7*100</f>
        <v>89.82900407438697</v>
      </c>
      <c r="M7" s="39">
        <f>508752+50000+851</f>
        <v>559603</v>
      </c>
      <c r="N7" s="40">
        <v>542814</v>
      </c>
      <c r="O7" s="40">
        <v>490902</v>
      </c>
      <c r="P7" s="40">
        <v>490902</v>
      </c>
      <c r="Q7" s="41">
        <f>O7/N7*100</f>
        <v>90.43650311156307</v>
      </c>
      <c r="R7" s="42">
        <v>598573</v>
      </c>
      <c r="S7" s="151"/>
      <c r="T7" s="43">
        <v>11399</v>
      </c>
      <c r="U7" s="43">
        <v>34400</v>
      </c>
      <c r="V7" s="43">
        <v>34400</v>
      </c>
      <c r="W7" s="45">
        <f>V7*100/(U7)</f>
        <v>100</v>
      </c>
      <c r="X7" s="63">
        <f>AA8*100/Z8</f>
        <v>80.08668150404124</v>
      </c>
      <c r="Y7" s="43">
        <v>13134</v>
      </c>
      <c r="Z7" s="43">
        <v>51717</v>
      </c>
      <c r="AA7" s="43">
        <v>51717</v>
      </c>
      <c r="AB7" s="45">
        <f>AA7*100/Z7</f>
        <v>100</v>
      </c>
      <c r="AC7" s="63">
        <f>AA7+Y7</f>
        <v>64851</v>
      </c>
      <c r="AD7" s="46">
        <v>32422</v>
      </c>
      <c r="AE7" s="40">
        <v>81580</v>
      </c>
      <c r="AF7" s="40">
        <v>81580</v>
      </c>
      <c r="AG7" s="45">
        <f>AF7*100/AE7</f>
        <v>100</v>
      </c>
      <c r="AH7" s="64">
        <f>AF7+AD7</f>
        <v>114002</v>
      </c>
    </row>
    <row r="8" spans="1:34" ht="49.5" customHeight="1" thickBot="1">
      <c r="A8" s="30" t="s">
        <v>5</v>
      </c>
      <c r="B8" s="4" t="s">
        <v>23</v>
      </c>
      <c r="C8" s="60" t="s">
        <v>24</v>
      </c>
      <c r="D8" s="47">
        <v>2200</v>
      </c>
      <c r="E8" s="48">
        <v>2076</v>
      </c>
      <c r="F8" s="48">
        <v>0</v>
      </c>
      <c r="G8" s="48">
        <v>0</v>
      </c>
      <c r="H8" s="49">
        <f>F8/E8*100</f>
        <v>0</v>
      </c>
      <c r="I8" s="50">
        <v>3000</v>
      </c>
      <c r="J8" s="51">
        <v>2250</v>
      </c>
      <c r="K8" s="51"/>
      <c r="L8" s="52">
        <f>(I8-E8)/E8*100</f>
        <v>44.50867052023121</v>
      </c>
      <c r="M8" s="53">
        <v>3000</v>
      </c>
      <c r="N8" s="54">
        <v>2610</v>
      </c>
      <c r="O8" s="54">
        <v>0</v>
      </c>
      <c r="P8" s="54">
        <v>0</v>
      </c>
      <c r="Q8" s="55">
        <f>O8/N8*100</f>
        <v>0</v>
      </c>
      <c r="R8" s="56">
        <v>3000</v>
      </c>
      <c r="S8" s="152"/>
      <c r="T8" s="57">
        <v>6000</v>
      </c>
      <c r="U8" s="58">
        <v>6500</v>
      </c>
      <c r="V8" s="44">
        <v>5470</v>
      </c>
      <c r="W8" s="45">
        <f>V8*100/(U8)</f>
        <v>84.15384615384616</v>
      </c>
      <c r="X8" s="63">
        <f>V8+T8</f>
        <v>11470</v>
      </c>
      <c r="Y8" s="57">
        <v>2231</v>
      </c>
      <c r="Z8" s="58">
        <v>8537</v>
      </c>
      <c r="AA8" s="44">
        <v>6837</v>
      </c>
      <c r="AB8" s="45">
        <f>AA8*100/Z8</f>
        <v>80.08668150404124</v>
      </c>
      <c r="AC8" s="63">
        <f>AA8+Y8</f>
        <v>9068</v>
      </c>
      <c r="AD8" s="59">
        <v>12700</v>
      </c>
      <c r="AE8" s="54">
        <v>10200</v>
      </c>
      <c r="AF8" s="40">
        <v>6000</v>
      </c>
      <c r="AG8" s="45">
        <f>AF8*100/AE8</f>
        <v>58.8235294117647</v>
      </c>
      <c r="AH8" s="64">
        <f>AF8+AD8</f>
        <v>18700</v>
      </c>
    </row>
    <row r="9" spans="1:34" ht="39.75" customHeight="1" thickBot="1">
      <c r="A9" s="119"/>
      <c r="B9" s="120"/>
      <c r="C9" s="121"/>
      <c r="D9" s="8" t="e">
        <f>#REF!+#REF!</f>
        <v>#REF!</v>
      </c>
      <c r="E9" s="9" t="e">
        <f>#REF!+#REF!</f>
        <v>#REF!</v>
      </c>
      <c r="F9" s="11" t="e">
        <f>#REF!+#REF!</f>
        <v>#REF!</v>
      </c>
      <c r="G9" s="11" t="e">
        <f>#REF!+#REF!</f>
        <v>#REF!</v>
      </c>
      <c r="H9" s="10" t="e">
        <f>F9/E9*100</f>
        <v>#REF!</v>
      </c>
      <c r="I9" s="13" t="e">
        <f>#REF!+#REF!</f>
        <v>#REF!</v>
      </c>
      <c r="J9" s="12" t="e">
        <f>#REF!+#REF!</f>
        <v>#REF!</v>
      </c>
      <c r="K9" s="15" t="e">
        <f>#REF!+#REF!</f>
        <v>#REF!</v>
      </c>
      <c r="L9" s="14" t="e">
        <f>K9/J9*100</f>
        <v>#REF!</v>
      </c>
      <c r="M9" s="19" t="e">
        <f>#REF!+#REF!</f>
        <v>#REF!</v>
      </c>
      <c r="N9" s="18" t="e">
        <f>#REF!+#REF!</f>
        <v>#REF!</v>
      </c>
      <c r="O9" s="23" t="e">
        <f>#REF!+#REF!</f>
        <v>#REF!</v>
      </c>
      <c r="P9" s="23" t="e">
        <f>#REF!+#REF!</f>
        <v>#REF!</v>
      </c>
      <c r="Q9" s="21" t="e">
        <f>O9/N9*100</f>
        <v>#REF!</v>
      </c>
      <c r="R9" s="22" t="e">
        <f>#REF!+#REF!</f>
        <v>#REF!</v>
      </c>
      <c r="S9" s="153"/>
      <c r="T9" s="20">
        <f aca="true" t="shared" si="0" ref="T9:Y9">SUM(T7:T8)</f>
        <v>17399</v>
      </c>
      <c r="U9" s="20">
        <f t="shared" si="0"/>
        <v>40900</v>
      </c>
      <c r="V9" s="20">
        <f t="shared" si="0"/>
        <v>39870</v>
      </c>
      <c r="W9" s="20">
        <f t="shared" si="0"/>
        <v>184.15384615384616</v>
      </c>
      <c r="X9" s="20">
        <f t="shared" si="0"/>
        <v>11550.08668150404</v>
      </c>
      <c r="Y9" s="20">
        <f t="shared" si="0"/>
        <v>15365</v>
      </c>
      <c r="Z9" s="20">
        <f aca="true" t="shared" si="1" ref="Z9:AH9">SUM(Z7:Z8)</f>
        <v>60254</v>
      </c>
      <c r="AA9" s="20">
        <f t="shared" si="1"/>
        <v>58554</v>
      </c>
      <c r="AB9" s="20">
        <f t="shared" si="1"/>
        <v>180.08668150404122</v>
      </c>
      <c r="AC9" s="20">
        <f t="shared" si="1"/>
        <v>73919</v>
      </c>
      <c r="AD9" s="20">
        <f t="shared" si="1"/>
        <v>45122</v>
      </c>
      <c r="AE9" s="20">
        <f t="shared" si="1"/>
        <v>91780</v>
      </c>
      <c r="AF9" s="20">
        <f t="shared" si="1"/>
        <v>87580</v>
      </c>
      <c r="AG9" s="20">
        <f t="shared" si="1"/>
        <v>158.8235294117647</v>
      </c>
      <c r="AH9" s="20">
        <f t="shared" si="1"/>
        <v>132702</v>
      </c>
    </row>
    <row r="12" spans="1:31" ht="21" customHeight="1">
      <c r="A12" s="136" t="s">
        <v>73</v>
      </c>
      <c r="B12" s="142" t="s">
        <v>66</v>
      </c>
      <c r="C12" s="143"/>
      <c r="D12" s="144"/>
      <c r="E12" s="142" t="s">
        <v>30</v>
      </c>
      <c r="F12" s="143"/>
      <c r="G12" s="144"/>
      <c r="H12" s="146"/>
      <c r="I12" s="145"/>
      <c r="J12" s="145"/>
      <c r="K12" s="145"/>
      <c r="L12" s="145"/>
      <c r="M12" s="145"/>
      <c r="N12" s="145"/>
      <c r="O12" s="145"/>
      <c r="P12" s="145"/>
      <c r="Q12" s="145"/>
      <c r="R12" s="145"/>
      <c r="S12" s="141"/>
      <c r="T12" s="137" t="s">
        <v>30</v>
      </c>
      <c r="U12" s="137"/>
      <c r="V12" s="137"/>
      <c r="Y12" s="136" t="s">
        <v>65</v>
      </c>
      <c r="Z12" s="137" t="s">
        <v>66</v>
      </c>
      <c r="AA12" s="137"/>
      <c r="AB12" s="137"/>
      <c r="AC12" s="137" t="s">
        <v>30</v>
      </c>
      <c r="AD12" s="137"/>
      <c r="AE12" s="137"/>
    </row>
    <row r="13" spans="1:31" ht="21">
      <c r="A13" s="138"/>
      <c r="B13" s="65" t="s">
        <v>31</v>
      </c>
      <c r="C13" s="65" t="s">
        <v>32</v>
      </c>
      <c r="D13" s="66" t="s">
        <v>33</v>
      </c>
      <c r="E13" s="65" t="s">
        <v>31</v>
      </c>
      <c r="F13" s="65" t="s">
        <v>32</v>
      </c>
      <c r="G13" s="66" t="s">
        <v>33</v>
      </c>
      <c r="H13" s="146"/>
      <c r="I13" s="145"/>
      <c r="J13" s="145"/>
      <c r="K13" s="145"/>
      <c r="L13" s="145"/>
      <c r="M13" s="145"/>
      <c r="N13" s="145"/>
      <c r="O13" s="145"/>
      <c r="P13" s="145"/>
      <c r="Q13" s="145"/>
      <c r="R13" s="145"/>
      <c r="S13" s="154" t="s">
        <v>33</v>
      </c>
      <c r="T13" s="65" t="s">
        <v>31</v>
      </c>
      <c r="U13" s="65" t="s">
        <v>32</v>
      </c>
      <c r="V13" s="66" t="s">
        <v>33</v>
      </c>
      <c r="Y13" s="138"/>
      <c r="Z13" s="65" t="s">
        <v>31</v>
      </c>
      <c r="AA13" s="65" t="s">
        <v>32</v>
      </c>
      <c r="AB13" s="66" t="s">
        <v>33</v>
      </c>
      <c r="AC13" s="65" t="s">
        <v>31</v>
      </c>
      <c r="AD13" s="65" t="s">
        <v>32</v>
      </c>
      <c r="AE13" s="66" t="s">
        <v>33</v>
      </c>
    </row>
    <row r="14" spans="1:31" ht="105">
      <c r="A14" s="67" t="s">
        <v>74</v>
      </c>
      <c r="B14" s="68">
        <v>720</v>
      </c>
      <c r="C14" s="68">
        <v>0</v>
      </c>
      <c r="D14" s="69">
        <f>C14+B14</f>
        <v>720</v>
      </c>
      <c r="E14" s="68">
        <v>0</v>
      </c>
      <c r="F14" s="68">
        <v>0</v>
      </c>
      <c r="G14" s="69">
        <f>E14+F14</f>
        <v>0</v>
      </c>
      <c r="H14" s="146"/>
      <c r="I14" s="145"/>
      <c r="J14" s="145"/>
      <c r="K14" s="145"/>
      <c r="L14" s="145"/>
      <c r="M14" s="145"/>
      <c r="N14" s="145"/>
      <c r="O14" s="145"/>
      <c r="P14" s="145"/>
      <c r="Q14" s="145"/>
      <c r="R14" s="145"/>
      <c r="S14" s="69">
        <f>B14+C14</f>
        <v>720</v>
      </c>
      <c r="T14" s="68">
        <v>0</v>
      </c>
      <c r="U14" s="68">
        <v>0</v>
      </c>
      <c r="V14" s="69">
        <f>T14+U14</f>
        <v>0</v>
      </c>
      <c r="Y14" s="67" t="s">
        <v>67</v>
      </c>
      <c r="Z14" s="68">
        <v>33996</v>
      </c>
      <c r="AA14" s="68">
        <v>6390</v>
      </c>
      <c r="AB14" s="69">
        <f>AA14+Z14</f>
        <v>40386</v>
      </c>
      <c r="AC14" s="68">
        <v>57137</v>
      </c>
      <c r="AD14" s="68">
        <v>14422</v>
      </c>
      <c r="AE14" s="69">
        <f>AC14+AD14</f>
        <v>71559</v>
      </c>
    </row>
    <row r="15" spans="1:31" ht="105">
      <c r="A15" s="67" t="s">
        <v>75</v>
      </c>
      <c r="B15" s="68">
        <v>6117</v>
      </c>
      <c r="C15" s="68">
        <v>2231</v>
      </c>
      <c r="D15" s="69">
        <f>C15+B15</f>
        <v>8348</v>
      </c>
      <c r="E15" s="68">
        <v>6000</v>
      </c>
      <c r="F15" s="68">
        <v>12700</v>
      </c>
      <c r="G15" s="69">
        <f>E15+F15</f>
        <v>18700</v>
      </c>
      <c r="H15" s="146"/>
      <c r="I15" s="145"/>
      <c r="J15" s="145"/>
      <c r="K15" s="145"/>
      <c r="L15" s="145"/>
      <c r="M15" s="145"/>
      <c r="N15" s="145"/>
      <c r="O15" s="145"/>
      <c r="P15" s="145"/>
      <c r="Q15" s="145"/>
      <c r="R15" s="145"/>
      <c r="S15" s="69">
        <f>B15+C15</f>
        <v>8348</v>
      </c>
      <c r="T15" s="68">
        <v>6000</v>
      </c>
      <c r="U15" s="68">
        <v>12700</v>
      </c>
      <c r="V15" s="69">
        <f>T15+U15</f>
        <v>18700</v>
      </c>
      <c r="Y15" s="67" t="s">
        <v>68</v>
      </c>
      <c r="Z15" s="68">
        <v>11016</v>
      </c>
      <c r="AA15" s="68">
        <v>1609</v>
      </c>
      <c r="AB15" s="69">
        <f>AA15+Z15</f>
        <v>12625</v>
      </c>
      <c r="AC15" s="68">
        <v>14291</v>
      </c>
      <c r="AD15" s="68">
        <v>4158</v>
      </c>
      <c r="AE15" s="69">
        <f>AC15+AD15</f>
        <v>18449</v>
      </c>
    </row>
    <row r="16" spans="1:31" ht="42">
      <c r="A16" s="67" t="s">
        <v>76</v>
      </c>
      <c r="B16" s="69">
        <f aca="true" t="shared" si="2" ref="B16:G16">SUM(B14:B15)</f>
        <v>6837</v>
      </c>
      <c r="C16" s="69">
        <f t="shared" si="2"/>
        <v>2231</v>
      </c>
      <c r="D16" s="69">
        <f t="shared" si="2"/>
        <v>9068</v>
      </c>
      <c r="E16" s="69">
        <f t="shared" si="2"/>
        <v>6000</v>
      </c>
      <c r="F16" s="69">
        <f t="shared" si="2"/>
        <v>12700</v>
      </c>
      <c r="G16" s="69">
        <f t="shared" si="2"/>
        <v>18700</v>
      </c>
      <c r="H16" s="146"/>
      <c r="I16" s="145"/>
      <c r="J16" s="145"/>
      <c r="K16" s="145"/>
      <c r="L16" s="145"/>
      <c r="M16" s="145"/>
      <c r="N16" s="145"/>
      <c r="O16" s="145"/>
      <c r="P16" s="145"/>
      <c r="Q16" s="145"/>
      <c r="R16" s="145"/>
      <c r="S16" s="69">
        <f>B16+C16</f>
        <v>9068</v>
      </c>
      <c r="T16" s="69">
        <f>SUM(T14:T15)</f>
        <v>6000</v>
      </c>
      <c r="U16" s="69">
        <f>SUM(U14:U15)</f>
        <v>12700</v>
      </c>
      <c r="V16" s="69">
        <f>SUM(V14:V15)</f>
        <v>18700</v>
      </c>
      <c r="Y16" s="67" t="s">
        <v>69</v>
      </c>
      <c r="Z16" s="68">
        <v>1245</v>
      </c>
      <c r="AA16" s="68">
        <v>0</v>
      </c>
      <c r="AB16" s="69">
        <f>AA16+Z16</f>
        <v>1245</v>
      </c>
      <c r="AC16" s="68">
        <v>1952</v>
      </c>
      <c r="AD16" s="68">
        <v>0</v>
      </c>
      <c r="AE16" s="69">
        <f>AC16+AD16</f>
        <v>1952</v>
      </c>
    </row>
    <row r="17" spans="1:31" ht="42">
      <c r="A17" s="147"/>
      <c r="B17" s="147"/>
      <c r="C17" s="147"/>
      <c r="D17" s="140"/>
      <c r="E17" s="140"/>
      <c r="F17" s="140"/>
      <c r="G17" s="140"/>
      <c r="H17" s="146"/>
      <c r="I17" s="145"/>
      <c r="J17" s="145"/>
      <c r="K17" s="145"/>
      <c r="L17" s="145"/>
      <c r="M17" s="145"/>
      <c r="N17" s="145"/>
      <c r="O17" s="145"/>
      <c r="P17" s="145"/>
      <c r="Q17" s="145"/>
      <c r="R17" s="145"/>
      <c r="S17" s="145"/>
      <c r="T17" s="145"/>
      <c r="Y17" s="67" t="s">
        <v>70</v>
      </c>
      <c r="Z17" s="68">
        <v>1950</v>
      </c>
      <c r="AA17" s="68">
        <v>751</v>
      </c>
      <c r="AB17" s="69">
        <f>AA17+Z17</f>
        <v>2701</v>
      </c>
      <c r="AC17" s="68">
        <v>2303</v>
      </c>
      <c r="AD17" s="68">
        <v>831</v>
      </c>
      <c r="AE17" s="69">
        <f>AC17+AD17</f>
        <v>3134</v>
      </c>
    </row>
    <row r="18" spans="1:31" ht="42">
      <c r="A18" s="147"/>
      <c r="B18" s="147"/>
      <c r="C18" s="147"/>
      <c r="Y18" s="67" t="s">
        <v>71</v>
      </c>
      <c r="Z18" s="68">
        <v>3510</v>
      </c>
      <c r="AA18" s="68">
        <v>4384</v>
      </c>
      <c r="AB18" s="69">
        <f>AA18+Z18</f>
        <v>7894</v>
      </c>
      <c r="AC18" s="68">
        <v>5897</v>
      </c>
      <c r="AD18" s="68">
        <v>13011</v>
      </c>
      <c r="AE18" s="69">
        <f>AC18+AD18</f>
        <v>18908</v>
      </c>
    </row>
    <row r="19" spans="25:31" ht="21">
      <c r="Y19" s="67" t="s">
        <v>72</v>
      </c>
      <c r="Z19" s="69">
        <f>SUM(Z14:Z18)</f>
        <v>51717</v>
      </c>
      <c r="AA19" s="69">
        <f>SUM(AA14:AA18)</f>
        <v>13134</v>
      </c>
      <c r="AB19" s="69">
        <f>SUM(AB14:AB18)</f>
        <v>64851</v>
      </c>
      <c r="AC19" s="69">
        <f>SUM(AC14:AC18)</f>
        <v>81580</v>
      </c>
      <c r="AD19" s="69">
        <f>SUM(AD14:AD18)</f>
        <v>32422</v>
      </c>
      <c r="AE19" s="69">
        <f>SUM(AE14:AE18)</f>
        <v>114002</v>
      </c>
    </row>
    <row r="20" spans="25:31" ht="21">
      <c r="Y20" s="139"/>
      <c r="Z20"/>
      <c r="AA20"/>
      <c r="AB20"/>
      <c r="AC20"/>
      <c r="AD20"/>
      <c r="AE20"/>
    </row>
    <row r="21" spans="25:31" ht="21">
      <c r="Y21" s="75"/>
      <c r="Z21"/>
      <c r="AA21"/>
      <c r="AB21"/>
      <c r="AC21"/>
      <c r="AD21"/>
      <c r="AE21"/>
    </row>
    <row r="22" spans="25:31" ht="21">
      <c r="Y22" s="76" t="s">
        <v>29</v>
      </c>
      <c r="Z22" s="78" t="s">
        <v>66</v>
      </c>
      <c r="AA22" s="79"/>
      <c r="AB22" s="80"/>
      <c r="AC22" s="78" t="s">
        <v>30</v>
      </c>
      <c r="AD22" s="79"/>
      <c r="AE22" s="80"/>
    </row>
    <row r="23" spans="25:31" ht="21">
      <c r="Y23" s="77"/>
      <c r="Z23" s="65" t="s">
        <v>31</v>
      </c>
      <c r="AA23" s="65" t="s">
        <v>32</v>
      </c>
      <c r="AB23" s="66" t="s">
        <v>33</v>
      </c>
      <c r="AC23" s="65" t="s">
        <v>31</v>
      </c>
      <c r="AD23" s="65" t="s">
        <v>32</v>
      </c>
      <c r="AE23" s="66" t="s">
        <v>33</v>
      </c>
    </row>
    <row r="24" spans="25:31" ht="42">
      <c r="Y24" s="67" t="s">
        <v>34</v>
      </c>
      <c r="Z24" s="68">
        <v>23373</v>
      </c>
      <c r="AA24" s="68"/>
      <c r="AB24" s="69">
        <f>AA24+Z24</f>
        <v>23373</v>
      </c>
      <c r="AC24" s="68">
        <v>36421</v>
      </c>
      <c r="AD24" s="68"/>
      <c r="AE24" s="69">
        <f>AD24+AC24</f>
        <v>36421</v>
      </c>
    </row>
    <row r="25" spans="25:31" ht="42">
      <c r="Y25" s="67" t="s">
        <v>35</v>
      </c>
      <c r="Z25" s="68">
        <v>737</v>
      </c>
      <c r="AA25" s="68"/>
      <c r="AB25" s="69">
        <f aca="true" t="shared" si="3" ref="AB25:AB30">AA25+Z25</f>
        <v>737</v>
      </c>
      <c r="AC25" s="68">
        <v>0</v>
      </c>
      <c r="AD25" s="68"/>
      <c r="AE25" s="69">
        <f aca="true" t="shared" si="4" ref="AE25:AE30">AD25+AC25</f>
        <v>0</v>
      </c>
    </row>
    <row r="26" spans="25:31" ht="21">
      <c r="Y26" s="67" t="s">
        <v>36</v>
      </c>
      <c r="Z26" s="68">
        <v>1245</v>
      </c>
      <c r="AA26" s="68"/>
      <c r="AB26" s="69">
        <f t="shared" si="3"/>
        <v>1245</v>
      </c>
      <c r="AC26" s="68">
        <v>1952</v>
      </c>
      <c r="AD26" s="68"/>
      <c r="AE26" s="69">
        <f t="shared" si="4"/>
        <v>1952</v>
      </c>
    </row>
    <row r="27" spans="25:31" ht="21">
      <c r="Y27" s="67" t="s">
        <v>37</v>
      </c>
      <c r="Z27" s="68">
        <v>458</v>
      </c>
      <c r="AA27" s="68"/>
      <c r="AB27" s="69">
        <f t="shared" si="3"/>
        <v>458</v>
      </c>
      <c r="AC27" s="68">
        <v>702</v>
      </c>
      <c r="AD27" s="68"/>
      <c r="AE27" s="69">
        <f t="shared" si="4"/>
        <v>702</v>
      </c>
    </row>
    <row r="28" spans="25:31" ht="42">
      <c r="Y28" s="70" t="s">
        <v>38</v>
      </c>
      <c r="Z28" s="68">
        <v>3194</v>
      </c>
      <c r="AA28" s="68">
        <v>1820</v>
      </c>
      <c r="AB28" s="69">
        <f t="shared" si="3"/>
        <v>5014</v>
      </c>
      <c r="AC28" s="68">
        <v>5148</v>
      </c>
      <c r="AD28" s="68">
        <v>4930</v>
      </c>
      <c r="AE28" s="69">
        <f t="shared" si="4"/>
        <v>10078</v>
      </c>
    </row>
    <row r="29" spans="25:31" ht="21">
      <c r="Y29" s="70" t="s">
        <v>39</v>
      </c>
      <c r="Z29" s="68"/>
      <c r="AA29" s="68">
        <v>0</v>
      </c>
      <c r="AB29" s="69">
        <f t="shared" si="3"/>
        <v>0</v>
      </c>
      <c r="AC29" s="68">
        <v>2344</v>
      </c>
      <c r="AD29" s="68"/>
      <c r="AE29" s="69">
        <f t="shared" si="4"/>
        <v>2344</v>
      </c>
    </row>
    <row r="30" spans="25:31" ht="21">
      <c r="Y30" s="70" t="s">
        <v>40</v>
      </c>
      <c r="Z30" s="71"/>
      <c r="AA30" s="71"/>
      <c r="AB30" s="69">
        <f t="shared" si="3"/>
        <v>0</v>
      </c>
      <c r="AC30" s="71">
        <v>0</v>
      </c>
      <c r="AD30" s="71">
        <v>68</v>
      </c>
      <c r="AE30" s="69">
        <f t="shared" si="4"/>
        <v>68</v>
      </c>
    </row>
    <row r="31" spans="25:31" ht="21">
      <c r="Y31" s="72" t="s">
        <v>41</v>
      </c>
      <c r="Z31" s="73">
        <f aca="true" t="shared" si="5" ref="Z31:AE31">SUM(Z24:Z30)</f>
        <v>29007</v>
      </c>
      <c r="AA31" s="73">
        <f t="shared" si="5"/>
        <v>1820</v>
      </c>
      <c r="AB31" s="73">
        <f t="shared" si="5"/>
        <v>30827</v>
      </c>
      <c r="AC31" s="73">
        <f t="shared" si="5"/>
        <v>46567</v>
      </c>
      <c r="AD31" s="73">
        <f t="shared" si="5"/>
        <v>4998</v>
      </c>
      <c r="AE31" s="73">
        <f t="shared" si="5"/>
        <v>51565</v>
      </c>
    </row>
    <row r="32" spans="25:31" ht="42">
      <c r="Y32" s="70" t="s">
        <v>42</v>
      </c>
      <c r="Z32" s="68">
        <v>181</v>
      </c>
      <c r="AA32" s="68">
        <v>855</v>
      </c>
      <c r="AB32" s="69">
        <f aca="true" t="shared" si="6" ref="AB32:AB53">AA32+Z32</f>
        <v>1036</v>
      </c>
      <c r="AC32" s="68">
        <v>112</v>
      </c>
      <c r="AD32" s="68">
        <v>1561</v>
      </c>
      <c r="AE32" s="69">
        <f aca="true" t="shared" si="7" ref="AE32:AE50">AD32+AC32</f>
        <v>1673</v>
      </c>
    </row>
    <row r="33" spans="25:31" ht="63">
      <c r="Y33" s="70" t="s">
        <v>43</v>
      </c>
      <c r="Z33" s="68">
        <v>10758</v>
      </c>
      <c r="AA33" s="68">
        <v>540</v>
      </c>
      <c r="AB33" s="69">
        <f t="shared" si="6"/>
        <v>11298</v>
      </c>
      <c r="AC33" s="68">
        <v>9965</v>
      </c>
      <c r="AD33" s="68"/>
      <c r="AE33" s="69">
        <f t="shared" si="7"/>
        <v>9965</v>
      </c>
    </row>
    <row r="34" spans="25:31" ht="42">
      <c r="Y34" s="70" t="s">
        <v>44</v>
      </c>
      <c r="Z34" s="68"/>
      <c r="AA34" s="68"/>
      <c r="AB34" s="69"/>
      <c r="AC34" s="68">
        <v>1152</v>
      </c>
      <c r="AD34" s="68">
        <v>1245</v>
      </c>
      <c r="AE34" s="69">
        <f t="shared" si="7"/>
        <v>2397</v>
      </c>
    </row>
    <row r="35" spans="25:31" ht="42">
      <c r="Y35" s="70" t="s">
        <v>45</v>
      </c>
      <c r="Z35" s="68">
        <v>2550</v>
      </c>
      <c r="AA35" s="68">
        <v>995</v>
      </c>
      <c r="AB35" s="69">
        <f t="shared" si="6"/>
        <v>3545</v>
      </c>
      <c r="AC35" s="68">
        <v>3565</v>
      </c>
      <c r="AD35" s="68">
        <v>1086</v>
      </c>
      <c r="AE35" s="69">
        <f t="shared" si="7"/>
        <v>4651</v>
      </c>
    </row>
    <row r="36" spans="25:31" ht="42">
      <c r="Y36" s="70" t="s">
        <v>46</v>
      </c>
      <c r="Z36" s="68">
        <v>176</v>
      </c>
      <c r="AA36" s="68"/>
      <c r="AB36" s="69">
        <f t="shared" si="6"/>
        <v>176</v>
      </c>
      <c r="AC36" s="68">
        <v>346</v>
      </c>
      <c r="AD36" s="68"/>
      <c r="AE36" s="69">
        <f t="shared" si="7"/>
        <v>346</v>
      </c>
    </row>
    <row r="37" spans="25:31" ht="42">
      <c r="Y37" s="70" t="s">
        <v>47</v>
      </c>
      <c r="Z37" s="68"/>
      <c r="AA37" s="68">
        <v>210</v>
      </c>
      <c r="AB37" s="69">
        <f t="shared" si="6"/>
        <v>210</v>
      </c>
      <c r="AC37" s="68"/>
      <c r="AD37" s="68">
        <v>424</v>
      </c>
      <c r="AE37" s="69">
        <f t="shared" si="7"/>
        <v>424</v>
      </c>
    </row>
    <row r="38" spans="25:31" ht="21">
      <c r="Y38" s="70" t="s">
        <v>48</v>
      </c>
      <c r="Z38" s="68">
        <v>650</v>
      </c>
      <c r="AA38" s="68"/>
      <c r="AB38" s="69">
        <f t="shared" si="6"/>
        <v>650</v>
      </c>
      <c r="AC38" s="68">
        <v>600</v>
      </c>
      <c r="AD38" s="68">
        <v>200</v>
      </c>
      <c r="AE38" s="69">
        <f t="shared" si="7"/>
        <v>800</v>
      </c>
    </row>
    <row r="39" spans="25:31" ht="42">
      <c r="Y39" s="70" t="s">
        <v>49</v>
      </c>
      <c r="Z39" s="68">
        <v>220</v>
      </c>
      <c r="AA39" s="68"/>
      <c r="AB39" s="69">
        <f t="shared" si="6"/>
        <v>220</v>
      </c>
      <c r="AC39" s="68">
        <v>354</v>
      </c>
      <c r="AD39" s="68">
        <v>250</v>
      </c>
      <c r="AE39" s="69">
        <f t="shared" si="7"/>
        <v>604</v>
      </c>
    </row>
    <row r="40" spans="25:31" ht="63">
      <c r="Y40" s="70" t="s">
        <v>50</v>
      </c>
      <c r="Z40" s="68"/>
      <c r="AA40" s="68">
        <v>813</v>
      </c>
      <c r="AB40" s="69">
        <f t="shared" si="6"/>
        <v>813</v>
      </c>
      <c r="AC40" s="68">
        <v>190</v>
      </c>
      <c r="AD40" s="68">
        <v>1802</v>
      </c>
      <c r="AE40" s="69">
        <f t="shared" si="7"/>
        <v>1992</v>
      </c>
    </row>
    <row r="41" spans="25:31" ht="42">
      <c r="Y41" s="70" t="s">
        <v>51</v>
      </c>
      <c r="Z41" s="68">
        <v>1200</v>
      </c>
      <c r="AA41" s="68">
        <v>100</v>
      </c>
      <c r="AB41" s="69">
        <f t="shared" si="6"/>
        <v>1300</v>
      </c>
      <c r="AC41" s="68">
        <v>2017</v>
      </c>
      <c r="AD41" s="68">
        <v>500</v>
      </c>
      <c r="AE41" s="69">
        <f t="shared" si="7"/>
        <v>2517</v>
      </c>
    </row>
    <row r="42" spans="25:31" ht="21">
      <c r="Y42" s="70" t="s">
        <v>52</v>
      </c>
      <c r="Z42" s="68"/>
      <c r="AA42" s="68"/>
      <c r="AB42" s="69"/>
      <c r="AC42" s="68">
        <v>1200</v>
      </c>
      <c r="AD42" s="68"/>
      <c r="AE42" s="69">
        <f t="shared" si="7"/>
        <v>1200</v>
      </c>
    </row>
    <row r="43" spans="25:31" ht="63">
      <c r="Y43" s="70" t="s">
        <v>53</v>
      </c>
      <c r="Z43" s="68"/>
      <c r="AA43" s="68">
        <v>3017</v>
      </c>
      <c r="AB43" s="69">
        <f t="shared" si="6"/>
        <v>3017</v>
      </c>
      <c r="AC43" s="68"/>
      <c r="AD43" s="68">
        <v>9377</v>
      </c>
      <c r="AE43" s="69">
        <f t="shared" si="7"/>
        <v>9377</v>
      </c>
    </row>
    <row r="44" spans="25:31" ht="21">
      <c r="Y44" s="72" t="s">
        <v>54</v>
      </c>
      <c r="Z44" s="73">
        <f>SUM(Z32:Z43)</f>
        <v>15735</v>
      </c>
      <c r="AA44" s="73">
        <f>SUM(AA32:AA43)</f>
        <v>6530</v>
      </c>
      <c r="AB44" s="69">
        <f t="shared" si="6"/>
        <v>22265</v>
      </c>
      <c r="AC44" s="73">
        <f>SUM(AC32:AC43)</f>
        <v>19501</v>
      </c>
      <c r="AD44" s="73">
        <f>SUM(AD32:AD43)</f>
        <v>16445</v>
      </c>
      <c r="AE44" s="69">
        <f t="shared" si="7"/>
        <v>35946</v>
      </c>
    </row>
    <row r="45" spans="25:31" ht="42">
      <c r="Y45" s="67" t="s">
        <v>55</v>
      </c>
      <c r="Z45" s="68">
        <v>760</v>
      </c>
      <c r="AA45" s="68"/>
      <c r="AB45" s="69">
        <f t="shared" si="6"/>
        <v>760</v>
      </c>
      <c r="AC45" s="68">
        <v>879</v>
      </c>
      <c r="AD45" s="68"/>
      <c r="AE45" s="69">
        <f t="shared" si="7"/>
        <v>879</v>
      </c>
    </row>
    <row r="46" spans="25:31" ht="63">
      <c r="Y46" s="67" t="s">
        <v>56</v>
      </c>
      <c r="Z46" s="68">
        <v>3369</v>
      </c>
      <c r="AA46" s="68"/>
      <c r="AB46" s="69">
        <f t="shared" si="6"/>
        <v>3369</v>
      </c>
      <c r="AC46" s="68">
        <v>6939</v>
      </c>
      <c r="AD46" s="68"/>
      <c r="AE46" s="69">
        <f t="shared" si="7"/>
        <v>6939</v>
      </c>
    </row>
    <row r="47" spans="25:31" ht="63">
      <c r="Y47" s="67" t="s">
        <v>57</v>
      </c>
      <c r="Z47" s="68">
        <v>119</v>
      </c>
      <c r="AA47" s="68"/>
      <c r="AB47" s="69">
        <f t="shared" si="6"/>
        <v>119</v>
      </c>
      <c r="AC47" s="68">
        <v>137</v>
      </c>
      <c r="AD47" s="68"/>
      <c r="AE47" s="69">
        <f t="shared" si="7"/>
        <v>137</v>
      </c>
    </row>
    <row r="48" spans="25:31" ht="21">
      <c r="Y48" s="70" t="s">
        <v>58</v>
      </c>
      <c r="Z48" s="68">
        <v>2227</v>
      </c>
      <c r="AA48" s="68">
        <v>4784</v>
      </c>
      <c r="AB48" s="69">
        <f t="shared" si="6"/>
        <v>7011</v>
      </c>
      <c r="AC48" s="68">
        <v>6853</v>
      </c>
      <c r="AD48" s="68">
        <v>10844</v>
      </c>
      <c r="AE48" s="69">
        <f t="shared" si="7"/>
        <v>17697</v>
      </c>
    </row>
    <row r="49" spans="25:31" ht="21">
      <c r="Y49" s="72" t="s">
        <v>59</v>
      </c>
      <c r="Z49" s="73">
        <f>SUM(Z45:Z48)</f>
        <v>6475</v>
      </c>
      <c r="AA49" s="73">
        <f>SUM(AA45:AA48)</f>
        <v>4784</v>
      </c>
      <c r="AB49" s="69">
        <f t="shared" si="6"/>
        <v>11259</v>
      </c>
      <c r="AC49" s="73">
        <f>SUM(AC45:AC48)</f>
        <v>14808</v>
      </c>
      <c r="AD49" s="73">
        <f>SUM(AD45:AD48)</f>
        <v>10844</v>
      </c>
      <c r="AE49" s="69">
        <f t="shared" si="7"/>
        <v>25652</v>
      </c>
    </row>
    <row r="50" spans="25:31" ht="21">
      <c r="Y50" s="70" t="s">
        <v>60</v>
      </c>
      <c r="Z50" s="68"/>
      <c r="AA50" s="68"/>
      <c r="AB50" s="69">
        <f>AA50+Z50</f>
        <v>0</v>
      </c>
      <c r="AC50" s="68"/>
      <c r="AD50" s="68">
        <v>135</v>
      </c>
      <c r="AE50" s="69">
        <f t="shared" si="7"/>
        <v>135</v>
      </c>
    </row>
    <row r="51" spans="25:31" ht="21">
      <c r="Y51" s="70" t="s">
        <v>61</v>
      </c>
      <c r="Z51" s="68">
        <v>124</v>
      </c>
      <c r="AA51" s="68"/>
      <c r="AB51" s="69">
        <f>AA51+Z51</f>
        <v>124</v>
      </c>
      <c r="AC51" s="68">
        <v>240</v>
      </c>
      <c r="AD51" s="68"/>
      <c r="AE51" s="69">
        <f>AD51+AC51</f>
        <v>240</v>
      </c>
    </row>
    <row r="52" spans="25:31" ht="42">
      <c r="Y52" s="70" t="s">
        <v>62</v>
      </c>
      <c r="Z52" s="68">
        <v>376</v>
      </c>
      <c r="AA52" s="68"/>
      <c r="AB52" s="69">
        <f t="shared" si="6"/>
        <v>376</v>
      </c>
      <c r="AC52" s="68">
        <v>464</v>
      </c>
      <c r="AD52" s="68"/>
      <c r="AE52" s="69">
        <f>AD52+AC52</f>
        <v>464</v>
      </c>
    </row>
    <row r="53" spans="25:31" ht="21">
      <c r="Y53" s="72" t="s">
        <v>63</v>
      </c>
      <c r="Z53" s="73">
        <f>SUM(Z50:Z52)</f>
        <v>500</v>
      </c>
      <c r="AA53" s="73">
        <f>SUM(AA50:AA52)</f>
        <v>0</v>
      </c>
      <c r="AB53" s="69">
        <f t="shared" si="6"/>
        <v>500</v>
      </c>
      <c r="AC53" s="73">
        <f>SUM(AC50:AC52)</f>
        <v>704</v>
      </c>
      <c r="AD53" s="73">
        <f>SUM(AD50:AD52)</f>
        <v>135</v>
      </c>
      <c r="AE53" s="69">
        <f>AD53+AC53</f>
        <v>839</v>
      </c>
    </row>
    <row r="54" spans="25:31" ht="21">
      <c r="Y54" s="67" t="s">
        <v>64</v>
      </c>
      <c r="Z54" s="74">
        <f aca="true" t="shared" si="8" ref="Z54:AE54">Z31+Z44+Z49+Z53</f>
        <v>51717</v>
      </c>
      <c r="AA54" s="74">
        <f t="shared" si="8"/>
        <v>13134</v>
      </c>
      <c r="AB54" s="73">
        <f t="shared" si="8"/>
        <v>64851</v>
      </c>
      <c r="AC54" s="74">
        <f t="shared" si="8"/>
        <v>81580</v>
      </c>
      <c r="AD54" s="74">
        <f t="shared" si="8"/>
        <v>32422</v>
      </c>
      <c r="AE54" s="73">
        <f t="shared" si="8"/>
        <v>114002</v>
      </c>
    </row>
  </sheetData>
  <sheetProtection/>
  <mergeCells count="48">
    <mergeCell ref="A12:A13"/>
    <mergeCell ref="T12:V12"/>
    <mergeCell ref="Y12:Y13"/>
    <mergeCell ref="Z12:AB12"/>
    <mergeCell ref="AC12:AE12"/>
    <mergeCell ref="Y22:Y23"/>
    <mergeCell ref="Z22:AB22"/>
    <mergeCell ref="AC22:AE22"/>
    <mergeCell ref="T3:X3"/>
    <mergeCell ref="AC4:AC6"/>
    <mergeCell ref="Y3:AC3"/>
    <mergeCell ref="AG4:AG6"/>
    <mergeCell ref="AF4:AF6"/>
    <mergeCell ref="Z4:Z6"/>
    <mergeCell ref="AD3:AH3"/>
    <mergeCell ref="AD4:AD6"/>
    <mergeCell ref="AA4:AA6"/>
    <mergeCell ref="A9:C9"/>
    <mergeCell ref="A3:A6"/>
    <mergeCell ref="I4:I6"/>
    <mergeCell ref="J4:J6"/>
    <mergeCell ref="L4:L6"/>
    <mergeCell ref="M4:M6"/>
    <mergeCell ref="C3:C6"/>
    <mergeCell ref="B3:B6"/>
    <mergeCell ref="A1:AH1"/>
    <mergeCell ref="E2:G2"/>
    <mergeCell ref="D4:D6"/>
    <mergeCell ref="E4:E6"/>
    <mergeCell ref="F4:F6"/>
    <mergeCell ref="Y2:AH2"/>
    <mergeCell ref="AH4:AH6"/>
    <mergeCell ref="AE4:AE6"/>
    <mergeCell ref="R4:R6"/>
    <mergeCell ref="Y4:Y6"/>
    <mergeCell ref="T4:T6"/>
    <mergeCell ref="AB4:AB6"/>
    <mergeCell ref="N4:N6"/>
    <mergeCell ref="O4:O6"/>
    <mergeCell ref="P4:P6"/>
    <mergeCell ref="X4:X6"/>
    <mergeCell ref="G4:G6"/>
    <mergeCell ref="Q4:Q6"/>
    <mergeCell ref="U4:U6"/>
    <mergeCell ref="V4:V6"/>
    <mergeCell ref="W4:W6"/>
    <mergeCell ref="H4:H6"/>
    <mergeCell ref="K4:K6"/>
  </mergeCells>
  <printOptions/>
  <pageMargins left="0.11811023622047245" right="0.11811023622047245" top="0.35433070866141736" bottom="0.35433070866141736" header="0.31496062992125984" footer="0.31496062992125984"/>
  <pageSetup fitToHeight="1" fitToWidth="1" horizontalDpi="600" verticalDpi="600" orientation="landscape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F.rahimpoor</dc:creator>
  <cp:keywords/>
  <dc:description/>
  <cp:lastModifiedBy>pooya</cp:lastModifiedBy>
  <cp:lastPrinted>2023-04-25T09:43:43Z</cp:lastPrinted>
  <dcterms:created xsi:type="dcterms:W3CDTF">2014-05-17T09:24:27Z</dcterms:created>
  <dcterms:modified xsi:type="dcterms:W3CDTF">2023-05-10T13:09:20Z</dcterms:modified>
  <cp:category/>
  <cp:version/>
  <cp:contentType/>
  <cp:contentStatus/>
</cp:coreProperties>
</file>